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4"/>
  </bookViews>
  <sheets>
    <sheet name="прилож.№ 1" sheetId="1" r:id="rId1"/>
    <sheet name="прилож.№ 5(3)" sheetId="2" r:id="rId2"/>
    <sheet name="прилож. № 7(4)" sheetId="3" r:id="rId3"/>
    <sheet name="прил. № 9(5)" sheetId="4" r:id="rId4"/>
    <sheet name="источники 13(6)" sheetId="5" r:id="rId5"/>
  </sheets>
  <definedNames>
    <definedName name="_xlnm.Print_Area" localSheetId="3">'прил. № 9(5)'!$A$1:$H$229</definedName>
    <definedName name="_xlnm.Print_Area" localSheetId="0">'прилож.№ 1'!$A$1:$C$72</definedName>
  </definedNames>
  <calcPr fullCalcOnLoad="1" refMode="R1C1"/>
</workbook>
</file>

<file path=xl/sharedStrings.xml><?xml version="1.0" encoding="utf-8"?>
<sst xmlns="http://schemas.openxmlformats.org/spreadsheetml/2006/main" count="3180" uniqueCount="356">
  <si>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</si>
  <si>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100 1 03 02000 01 0000 110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</si>
  <si>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ДЗЕРЖИНСКОГО МУНИЦИПАЛЬНОГО ОБРАЗОВАНИЯ НА 2015 ГОД</t>
  </si>
  <si>
    <t>Земельный налог с организаций, обладающих земельным участком, расположенным в границах сельских  поселений</t>
  </si>
  <si>
    <t>182 1 06 06033 10 0000 110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</si>
  <si>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</si>
  <si>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</si>
  <si>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</si>
  <si>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</si>
  <si>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</si>
  <si>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</si>
  <si>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</si>
  <si>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720 1 08 04000 01 0000 000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</si>
  <si>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</si>
  <si>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</si>
  <si>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</si>
  <si>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</si>
  <si>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</si>
  <si>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выравнивание бюджетной обеспеченности (районный фонд финансовой поддержки)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</si>
  <si>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</si>
  <si>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</si>
  <si>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</si>
  <si>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Дотации бюджетам сельских поселений на выравнивание бюджетной обеспеченности (областной фонд финансовой поддержки)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</si>
  <si>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</si>
  <si>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</si>
  <si>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</si>
  <si>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2015 ГОД</t>
  </si>
  <si>
    <t xml:space="preserve">Прочие межбюджетные трансферты общего характера </t>
  </si>
  <si>
    <t>Обслуживание муниципального долга</t>
  </si>
  <si>
    <t>91.1.60.19</t>
  </si>
  <si>
    <t>91.1.60.20</t>
  </si>
  <si>
    <t>Иные межбюджетные трансферты</t>
  </si>
  <si>
    <t>Безвозмездные перечисления бюджетам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</si>
  <si>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</si>
  <si>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муниципальных образований</t>
  </si>
  <si>
    <t>Дотации на выравнивание бюджетной обеспеченности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</si>
  <si>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</si>
  <si>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</si>
  <si>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</si>
  <si>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Арендная плата за пользование имуществом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</si>
  <si>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</si>
  <si>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</si>
  <si>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</si>
  <si>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</si>
  <si>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</si>
  <si>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</si>
  <si>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</si>
  <si>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</si>
  <si>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</si>
  <si>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</si>
  <si>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</si>
  <si>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730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</si>
  <si>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</si>
  <si>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</si>
  <si>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</si>
  <si>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</si>
  <si>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</si>
  <si>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</si>
  <si>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263</t>
  </si>
  <si>
    <t>Пенсии, пособия, выплачиваемые организациями сектора государственного управления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</si>
  <si>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</si>
  <si>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</si>
  <si>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</si>
  <si>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</si>
  <si>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91.0.00.00</t>
  </si>
  <si>
    <t>91.1.00.00</t>
  </si>
  <si>
    <t>91.1.60.00</t>
  </si>
  <si>
    <t>91.1.60.01</t>
  </si>
  <si>
    <t>00.0.00.00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</si>
  <si>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</si>
  <si>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</si>
  <si>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91.1.60.04</t>
  </si>
  <si>
    <t>Текущий ремонт в сфере установленных функций</t>
  </si>
  <si>
    <t>91.1.60.09</t>
  </si>
  <si>
    <t>АДМИНИСТРАЦИЯ ДЗЕРЖИНСКОГО МУНИЦИПАЛЬНОГО ОБРАЗОВАНИЯ</t>
  </si>
  <si>
    <t>Сумма         (тыс. руб)</t>
  </si>
  <si>
    <t>Сумма         (тыс. руб.)</t>
  </si>
  <si>
    <t>720 01 02 00 00 10 0000 810</t>
  </si>
  <si>
    <t>720 01 02 00 00 10 0000 710</t>
  </si>
  <si>
    <t>720 01 02 00 00 00 0000 000</t>
  </si>
  <si>
    <t>720 01 02 00 00 00 0000 700</t>
  </si>
  <si>
    <t>720 01 02 00 00 00 0000 800</t>
  </si>
  <si>
    <t xml:space="preserve">Погашение бюджетами поселений кредитов от кредитных организаций  в валюте Российской Федерации </t>
  </si>
  <si>
    <t>КОСГУ</t>
  </si>
  <si>
    <t>ПР</t>
  </si>
  <si>
    <t>Прочие межбюджетные трансферты</t>
  </si>
  <si>
    <t>720 01 05 00 00 00 0000 000</t>
  </si>
  <si>
    <t>720 01 05 02 00 00 0000 500</t>
  </si>
  <si>
    <t>720 01 05 02 0100 0000 510</t>
  </si>
  <si>
    <t>720 01 05 00 00 00 0000 500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</si>
  <si>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</si>
  <si>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</si>
  <si>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</si>
  <si>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Приложение № 13</t>
  </si>
  <si>
    <t>720 01 05 02 01 10 0000 510</t>
  </si>
  <si>
    <t>720 01 05 02 00 00 0000 600</t>
  </si>
  <si>
    <t>720 01 05 00 00 00 0000 600</t>
  </si>
  <si>
    <t>720 01 05 02 01 00 0000 610</t>
  </si>
  <si>
    <t>720 01 05 02 01 10 0000 610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</si>
  <si>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</si>
  <si>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</si>
  <si>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</si>
  <si>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</si>
  <si>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</si>
  <si>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</si>
  <si>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</si>
  <si>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</si>
  <si>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</si>
  <si>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</si>
  <si>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182 1 01 02000 01 0000 110</t>
  </si>
  <si>
    <t>182 1 01 02010 01 0000 110</t>
  </si>
  <si>
    <t xml:space="preserve"> 1821 01 02020 01 0000 110</t>
  </si>
  <si>
    <t>182 1 01 02030 01 0000 110</t>
  </si>
  <si>
    <t>182 1 05 00000 00 0000 000</t>
  </si>
  <si>
    <t>182 1 05 03000 01 0000 110</t>
  </si>
  <si>
    <t>182 1 06 01030 10 0000 110</t>
  </si>
  <si>
    <t>182 1 06 06000 00 0000 110</t>
  </si>
  <si>
    <t>720 1 08 00000 00 0000 000</t>
  </si>
  <si>
    <t>720 1 08 04020 01 0000 110</t>
  </si>
  <si>
    <t>Дорожное хозяйство (дорожные фонды)</t>
  </si>
  <si>
    <t>720 2 02 02000 00 0000 151</t>
  </si>
  <si>
    <t>720 2 02 02999 00 0000 151</t>
  </si>
  <si>
    <t>720 2 02 02999 10 0000 151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</si>
  <si>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</si>
  <si>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</si>
  <si>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</si>
  <si>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</si>
  <si>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</si>
  <si>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</si>
  <si>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182 1 06 01000 00 0000 110</t>
  </si>
  <si>
    <t>КУЛЬТУРА, КИНЕМАТОГРАФИЯ</t>
  </si>
  <si>
    <t>720 1 08 04020 01 1000 110</t>
  </si>
  <si>
    <t>720 2 02 04999 00 0000 151</t>
  </si>
  <si>
    <t>720 2 02 04999 10 0000 151</t>
  </si>
  <si>
    <t>Приложение № 5</t>
  </si>
  <si>
    <t xml:space="preserve">                                                                                    Приложение № 7</t>
  </si>
  <si>
    <t>КВСР</t>
  </si>
  <si>
    <t xml:space="preserve">                                                                                    Приложение № 9</t>
  </si>
  <si>
    <t>182 1 06 00000 00 0000 000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</si>
  <si>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</si>
  <si>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</si>
  <si>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</si>
  <si>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</si>
  <si>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внутреннего долга</t>
  </si>
  <si>
    <t>720 01 03 01 00 10 0000 710</t>
  </si>
  <si>
    <t>720 01 03 01 00 10 0000 810</t>
  </si>
  <si>
    <t>720 01 03 00 00 00 0000 000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</si>
  <si>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</si>
  <si>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</si>
  <si>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</si>
  <si>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</si>
  <si>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</si>
  <si>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</si>
  <si>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720 01 03 00 00 00 0000 800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</si>
  <si>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</si>
  <si>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</si>
  <si>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</si>
  <si>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</si>
  <si>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</si>
  <si>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</si>
  <si>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720 2 00 00000 00 0000 000</t>
  </si>
  <si>
    <t>720 2 02 00000 00 0000 000</t>
  </si>
  <si>
    <t>720 2 02 01000 00 0000 151</t>
  </si>
  <si>
    <t>720 2 02 01001 00 0000 151</t>
  </si>
  <si>
    <t>720 2 02 01001 10 0000 151</t>
  </si>
  <si>
    <t>720 2 02 01003 00 0000 151</t>
  </si>
  <si>
    <t>720 2 02 01003 10 0000 151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</si>
  <si>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</si>
  <si>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</t>
  </si>
  <si>
    <t>тыс. руб.</t>
  </si>
  <si>
    <t>Заработная плата</t>
  </si>
  <si>
    <t>Прочие выплаты</t>
  </si>
  <si>
    <t>Жилищное хозяйство</t>
  </si>
  <si>
    <t>Коммунальное хозяйство</t>
  </si>
  <si>
    <t>210</t>
  </si>
  <si>
    <t>Увеличение стоимости основных средств</t>
  </si>
  <si>
    <t>Поступление нефинансовых активов</t>
  </si>
  <si>
    <t>01</t>
  </si>
  <si>
    <t>05</t>
  </si>
  <si>
    <t>Прочие расходы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</si>
  <si>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</si>
  <si>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</si>
  <si>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</si>
  <si>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</si>
  <si>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</si>
  <si>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</si>
  <si>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</si>
  <si>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</si>
  <si>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</si>
  <si>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</si>
  <si>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</si>
  <si>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</si>
  <si>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</si>
  <si>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</si>
  <si>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</si>
  <si>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</si>
  <si>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</si>
  <si>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</si>
  <si>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</si>
  <si>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</si>
  <si>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</si>
  <si>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Расходы</t>
  </si>
  <si>
    <t>200</t>
  </si>
  <si>
    <t>211</t>
  </si>
  <si>
    <t>212</t>
  </si>
  <si>
    <t>213</t>
  </si>
  <si>
    <t>04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</si>
  <si>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</si>
  <si>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</si>
  <si>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</si>
  <si>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</si>
  <si>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</si>
  <si>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</si>
  <si>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</si>
  <si>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224</t>
  </si>
  <si>
    <t>225</t>
  </si>
  <si>
    <t>226</t>
  </si>
  <si>
    <t>290</t>
  </si>
  <si>
    <t>300</t>
  </si>
  <si>
    <t>310</t>
  </si>
  <si>
    <t>Увеличение стоимости материальных запасов</t>
  </si>
  <si>
    <t>340</t>
  </si>
  <si>
    <t>Обеспечение проведения выборов и референдумов</t>
  </si>
  <si>
    <t>230</t>
  </si>
  <si>
    <t>231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</si>
  <si>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</si>
  <si>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</si>
  <si>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</si>
  <si>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</si>
  <si>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</si>
  <si>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</si>
  <si>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</si>
  <si>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</si>
  <si>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Социальное обеспечение</t>
  </si>
  <si>
    <t>11</t>
  </si>
  <si>
    <t>260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</si>
  <si>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</si>
  <si>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</si>
  <si>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</si>
  <si>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</si>
  <si>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</si>
  <si>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</si>
  <si>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</si>
  <si>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</si>
  <si>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</si>
  <si>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</si>
  <si>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</si>
  <si>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</si>
  <si>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</si>
  <si>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</si>
  <si>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</si>
  <si>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</si>
  <si>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Оплата работ, услуг</t>
  </si>
  <si>
    <t>Прочие работы, услуги</t>
  </si>
  <si>
    <t>14</t>
  </si>
  <si>
    <t>Оплата труда и начисления на выплаты по оплате труда</t>
  </si>
  <si>
    <t>Работы, услуги по содержанию имущества</t>
  </si>
  <si>
    <t>Начисления на выплаты по оплате труда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</si>
  <si>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</si>
  <si>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</si>
  <si>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</si>
  <si>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</si>
  <si>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</si>
  <si>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</si>
  <si>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</si>
  <si>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</si>
  <si>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91.1.60.11</t>
  </si>
  <si>
    <t>91.1.61.01</t>
  </si>
  <si>
    <t>91.1.61.05</t>
  </si>
  <si>
    <t>Обеспечение деятельности в сфере установленных функции бюджетных, автономных и казенных учреждений</t>
  </si>
  <si>
    <t>91.1.60.02</t>
  </si>
  <si>
    <t>Доплаты к пенсиям муниципальных служащих</t>
  </si>
  <si>
    <t>91.1.60.18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</si>
  <si>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</si>
  <si>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</si>
  <si>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</si>
  <si>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</si>
  <si>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</si>
  <si>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</si>
  <si>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</si>
  <si>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</si>
  <si>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720 1 17 05050 10 0000 180</t>
  </si>
  <si>
    <t>ПРОЧИЕ НЕНАЛОГОВЫЕ ДОХОДЫ</t>
  </si>
  <si>
    <t>Прочие неналоговые доходы</t>
  </si>
  <si>
    <t>720 1 17 05000 00 0000 180</t>
  </si>
  <si>
    <t>720 1 17 00000 00 0000 000</t>
  </si>
  <si>
    <t xml:space="preserve"> 000 1 01 00000 00 0000 000</t>
  </si>
  <si>
    <t>000 1 00 00000 00 0000 000</t>
  </si>
  <si>
    <t>Реализация мероприятий перечня проектов народных инициатив за счет средств местного бюджета</t>
  </si>
  <si>
    <t>Источники внутреннего финансирования дефицитов бюджетов - всего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</si>
  <si>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</si>
  <si>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</si>
  <si>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 xml:space="preserve">720 1 11 09045 10 0000 120 </t>
  </si>
  <si>
    <t>ШТРАФЫ, САНКЦИИ НА ВОЗМЕЩЕНИЕ УЩЕРБА</t>
  </si>
  <si>
    <t xml:space="preserve">720 1 16 51040 02 0000 140 </t>
  </si>
  <si>
    <t xml:space="preserve">720 1 16 00000 00 0000 000 </t>
  </si>
  <si>
    <t>НАЦИОНАЛЬНАЯ БЕЗОПАСНОСТЬ И ПРАВООХРАНИТЕЛЬНАЯ ДЕЯТЕЛЬНОСТЬ</t>
  </si>
  <si>
    <t>Обеспечение пожарной безопасности</t>
  </si>
  <si>
    <t>91.1.60.07</t>
  </si>
  <si>
    <t xml:space="preserve">Прогнозируемые доходы Дзержинского муниципального образования на 2015 год </t>
  </si>
  <si>
    <t xml:space="preserve">РАСПРЕДЕЛЕНИЕ БЮДЖЕТНЫХ АССИГНОВАНИЙ ПО РАЗДЕЛАМ, ПОДРАЗДЕЛАМ КЛАССИФИКАЦИИ РАСХОДОВ БЮДЖЕТОВ НА 2015 ГОД </t>
  </si>
  <si>
    <t>Субвенции местным бюджетам на выполнение передаваемых полномочий субъектов Российской Федерации</t>
  </si>
  <si>
    <t>720 2 02 03000 00 0000 151</t>
  </si>
  <si>
    <t>720 2 02 03024 00 0000 151</t>
  </si>
  <si>
    <t>720 2 02 03024 10 0000 151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</si>
  <si>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</si>
  <si>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</si>
  <si>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</si>
  <si>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720 1 11 00000 00 0000 000</t>
  </si>
  <si>
    <t>720 1 11 05000 00 0000 120</t>
  </si>
  <si>
    <t>Перечисления другим бюджетам бюджетной сиcтемы Российской Федерации</t>
  </si>
  <si>
    <t>720 1 14 00000 00 0000 000</t>
  </si>
  <si>
    <t>720 1 14 06000 00 0000 430</t>
  </si>
  <si>
    <t>720 1 14 06010 00 0000 430</t>
  </si>
  <si>
    <t>720 1 14 06013 10 0000 430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</si>
  <si>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</si>
  <si>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</si>
  <si>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в том числе                                                                                                                                       источники внутреннего финансирования</t>
  </si>
  <si>
    <t xml:space="preserve">      к решению Думы "О бюджете Дзержинского муниципального образования                                                                                                                                                        на 2015 год и на плановый период 2016 и 2017 годов"</t>
  </si>
  <si>
    <t xml:space="preserve">     к решению Думы "О бюджете Дзержинского муниципального образования                                                                                                                                                                        на 2015 год и на плановый период 2016 и 2017 годов"</t>
  </si>
  <si>
    <t xml:space="preserve">        к решению Думы "О бюджете Дзержинского муниципального образования                                                                                                                                                                   на 2015 год и на плановый период 2016 и 2017 годов"</t>
  </si>
  <si>
    <t xml:space="preserve">       к решению Думы "О бюджете Дзержинского муниципального образования                                                                                                                                                                    на 2015 год и на плановый период 2016 и 2017 годов"</t>
  </si>
  <si>
    <t xml:space="preserve">     к решению Думы "О бюджете Дзержинского муниципального образования                                                                                                                                                                       на 2015 год и на плановый период 2016 и 2017 годов"</t>
  </si>
  <si>
    <t>Непрограммные расходы органов местного самоуправления за счет средств областного бюджета</t>
  </si>
  <si>
    <t>91.2.00.00</t>
  </si>
  <si>
    <t>91.2.06.00</t>
  </si>
  <si>
    <t>20.0.00.00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</si>
  <si>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</si>
  <si>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</si>
  <si>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Мероприятия связанные с подготовкой к празднованию 70-летия победы</t>
  </si>
  <si>
    <t>22.1.00.00</t>
  </si>
  <si>
    <t>22.1.99.00</t>
  </si>
  <si>
    <t>22.1.99.01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</si>
  <si>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2015 год.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</si>
  <si>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</si>
  <si>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Реализация других функций, связанных с обеспечением национальной безопасности и правоохранительной деятельности</t>
  </si>
  <si>
    <t>Реализация мероприятий перечня проектов народных инициатив за счет средств областного бюджета</t>
  </si>
  <si>
    <t>91.1.01.05</t>
  </si>
  <si>
    <t>91.1.99.05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</si>
  <si>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</si>
  <si>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720 1 14 02053 10 0000 410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</si>
  <si>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</si>
  <si>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</si>
  <si>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720 1 14 02000 00 0000 000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</si>
  <si>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</si>
  <si>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</si>
  <si>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</si>
  <si>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</si>
  <si>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</si>
  <si>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</si>
  <si>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91.1.61.00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</si>
  <si>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</si>
  <si>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</si>
  <si>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</si>
  <si>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</si>
  <si>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" 23 " декабря 2015 г. № 36/154-дсп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</si>
</sst>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169" fontId="12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16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69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shrinkToFit="1"/>
    </xf>
    <xf numFmtId="0" fontId="7" fillId="0" borderId="11" xfId="0" applyFont="1" applyFill="1" applyBorder="1" applyAlignment="1" applyProtection="1">
      <alignment horizontal="left" wrapText="1"/>
      <protection locked="0"/>
    </xf>
    <xf numFmtId="169" fontId="7" fillId="0" borderId="11" xfId="0" applyNumberFormat="1" applyFont="1" applyBorder="1" applyAlignment="1">
      <alignment horizontal="right" shrinkToFit="1"/>
    </xf>
    <xf numFmtId="169" fontId="12" fillId="0" borderId="11" xfId="0" applyNumberFormat="1" applyFont="1" applyBorder="1" applyAlignment="1">
      <alignment horizontal="right" shrinkToFi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169" fontId="12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readingOrder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69" fontId="12" fillId="0" borderId="11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12" fillId="0" borderId="11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/>
    </xf>
    <xf numFmtId="169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0" xfId="0" applyFont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169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9" fontId="7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16" fillId="33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169" fontId="12" fillId="0" borderId="11" xfId="0" applyNumberFormat="1" applyFont="1" applyFill="1" applyBorder="1" applyAlignment="1">
      <alignment horizontal="right"/>
    </xf>
    <xf numFmtId="169" fontId="7" fillId="0" borderId="11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 horizontal="center" wrapText="1"/>
    </xf>
    <xf numFmtId="2" fontId="12" fillId="0" borderId="12" xfId="0" applyNumberFormat="1" applyFont="1" applyBorder="1" applyAlignment="1">
      <alignment/>
    </xf>
    <xf numFmtId="169" fontId="12" fillId="0" borderId="11" xfId="0" applyNumberFormat="1" applyFont="1" applyBorder="1" applyAlignment="1">
      <alignment/>
    </xf>
    <xf numFmtId="169" fontId="12" fillId="0" borderId="13" xfId="0" applyNumberFormat="1" applyFont="1" applyBorder="1" applyAlignment="1">
      <alignment/>
    </xf>
    <xf numFmtId="169" fontId="7" fillId="0" borderId="13" xfId="0" applyNumberFormat="1" applyFont="1" applyBorder="1" applyAlignment="1">
      <alignment/>
    </xf>
    <xf numFmtId="169" fontId="7" fillId="0" borderId="13" xfId="0" applyNumberFormat="1" applyFont="1" applyFill="1" applyBorder="1" applyAlignment="1">
      <alignment/>
    </xf>
    <xf numFmtId="0" fontId="7" fillId="0" borderId="0" xfId="54" applyFont="1">
      <alignment/>
      <protection/>
    </xf>
    <xf numFmtId="0" fontId="7" fillId="0" borderId="11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wrapText="1"/>
      <protection/>
    </xf>
    <xf numFmtId="0" fontId="12" fillId="0" borderId="11" xfId="54" applyFont="1" applyBorder="1" applyAlignment="1">
      <alignment horizontal="center"/>
      <protection/>
    </xf>
    <xf numFmtId="0" fontId="12" fillId="0" borderId="11" xfId="54" applyFont="1" applyBorder="1">
      <alignment/>
      <protection/>
    </xf>
    <xf numFmtId="49" fontId="7" fillId="0" borderId="11" xfId="54" applyNumberFormat="1" applyFont="1" applyBorder="1" applyAlignment="1">
      <alignment horizontal="center"/>
      <protection/>
    </xf>
    <xf numFmtId="0" fontId="7" fillId="0" borderId="11" xfId="54" applyFont="1" applyBorder="1">
      <alignment/>
      <protection/>
    </xf>
    <xf numFmtId="0" fontId="12" fillId="0" borderId="11" xfId="54" applyFont="1" applyBorder="1" applyAlignment="1">
      <alignment horizontal="left" wrapText="1"/>
      <protection/>
    </xf>
    <xf numFmtId="169" fontId="12" fillId="0" borderId="11" xfId="54" applyNumberFormat="1" applyFont="1" applyBorder="1">
      <alignment/>
      <protection/>
    </xf>
    <xf numFmtId="49" fontId="12" fillId="0" borderId="11" xfId="54" applyNumberFormat="1" applyFont="1" applyBorder="1" applyAlignment="1">
      <alignment horizontal="center"/>
      <protection/>
    </xf>
    <xf numFmtId="0" fontId="12" fillId="0" borderId="11" xfId="54" applyFont="1" applyBorder="1" applyAlignment="1">
      <alignment wrapText="1"/>
      <protection/>
    </xf>
    <xf numFmtId="169" fontId="7" fillId="0" borderId="11" xfId="54" applyNumberFormat="1" applyFont="1" applyBorder="1">
      <alignment/>
      <protection/>
    </xf>
    <xf numFmtId="169" fontId="7" fillId="0" borderId="11" xfId="54" applyNumberFormat="1" applyFont="1" applyBorder="1" applyAlignment="1">
      <alignment horizontal="right"/>
      <protection/>
    </xf>
    <xf numFmtId="0" fontId="15" fillId="0" borderId="12" xfId="0" applyFont="1" applyBorder="1" applyAlignment="1">
      <alignment vertical="center" wrapText="1"/>
    </xf>
    <xf numFmtId="3" fontId="12" fillId="0" borderId="11" xfId="0" applyNumberFormat="1" applyFont="1" applyFill="1" applyBorder="1" applyAlignment="1" applyProtection="1">
      <alignment horizontal="center" wrapText="1"/>
      <protection/>
    </xf>
    <xf numFmtId="169" fontId="12" fillId="0" borderId="11" xfId="54" applyNumberFormat="1" applyFont="1" applyBorder="1" applyAlignment="1">
      <alignment horizontal="right"/>
      <protection/>
    </xf>
    <xf numFmtId="0" fontId="14" fillId="0" borderId="12" xfId="0" applyFont="1" applyBorder="1" applyAlignment="1">
      <alignment vertical="center" wrapText="1"/>
    </xf>
    <xf numFmtId="3" fontId="7" fillId="0" borderId="11" xfId="0" applyNumberFormat="1" applyFont="1" applyFill="1" applyBorder="1" applyAlignment="1" applyProtection="1">
      <alignment horizontal="center" wrapText="1"/>
      <protection/>
    </xf>
    <xf numFmtId="49" fontId="7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 shrinkToFi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0" xfId="54" applyFont="1" applyAlignment="1">
      <alignment horizontal="right"/>
      <protection/>
    </xf>
    <xf numFmtId="0" fontId="13" fillId="0" borderId="0" xfId="0" applyFont="1" applyAlignment="1">
      <alignment horizontal="right" wrapText="1"/>
    </xf>
    <xf numFmtId="0" fontId="12" fillId="0" borderId="0" xfId="54" applyFont="1" applyAlignment="1">
      <alignment horizontal="center" wrapText="1"/>
      <protection/>
    </xf>
    <xf numFmtId="0" fontId="7" fillId="0" borderId="14" xfId="54" applyFont="1" applyBorder="1" applyAlignment="1">
      <alignment horizontal="right"/>
      <protection/>
    </xf>
    <xf numFmtId="0" fontId="13" fillId="0" borderId="14" xfId="0" applyFont="1" applyBorder="1" applyAlignment="1">
      <alignment horizontal="right"/>
    </xf>
    <xf numFmtId="0" fontId="7" fillId="0" borderId="0" xfId="54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54">
      <selection activeCell="G52" sqref="G52"/>
    </sheetView>
  </sheetViews>
  <sheetFormatPr defaultColWidth="9.00390625" defaultRowHeight="12.75"/>
  <cols>
    <col min="1" max="1" width="66.125" style="2" customWidth="1"/>
    <col min="2" max="2" width="21.75390625" style="2" customWidth="1"/>
    <col min="3" max="3" width="8.75390625" style="2" customWidth="1"/>
    <col min="4" max="16384" width="9.125" style="2" customWidth="1"/>
  </cols>
  <sheetData>
    <row r="1" spans="1:3" ht="15.75">
      <c r="A1" s="124" t="s">
        <v>180</v>
      </c>
      <c r="B1" s="124"/>
      <c r="C1" s="124"/>
    </row>
    <row r="2" spans="1:3" ht="23.25" customHeight="1">
      <c r="A2" s="126" t="s">
        <v>318</v>
      </c>
      <c r="B2" s="126"/>
      <c r="C2" s="126"/>
    </row>
    <row r="3" spans="1:3" ht="12.75" customHeight="1">
      <c r="A3" s="127" t="s">
        <v>355</v>
      </c>
      <c r="B3" s="128"/>
      <c r="C3" s="128"/>
    </row>
    <row r="4" spans="1:3" ht="21.75" customHeight="1">
      <c r="A4" s="125" t="s">
        <v>299</v>
      </c>
      <c r="B4" s="125"/>
      <c r="C4" s="125"/>
    </row>
    <row r="5" spans="1:3" ht="25.5" customHeight="1">
      <c r="A5" s="23" t="s">
        <v>181</v>
      </c>
      <c r="B5" s="23" t="s">
        <v>182</v>
      </c>
      <c r="C5" s="23" t="s">
        <v>183</v>
      </c>
    </row>
    <row r="6" spans="1:4" ht="15.75">
      <c r="A6" s="24" t="s">
        <v>41</v>
      </c>
      <c r="B6" s="25" t="s">
        <v>287</v>
      </c>
      <c r="C6" s="26">
        <f>C7+C37</f>
        <v>6153.8</v>
      </c>
      <c r="D6" s="3"/>
    </row>
    <row r="7" spans="1:4" ht="15.75">
      <c r="A7" s="24" t="s">
        <v>127</v>
      </c>
      <c r="B7" s="25"/>
      <c r="C7" s="26">
        <f>C8+C13+C19+C23+C29+C33</f>
        <v>6071.8</v>
      </c>
      <c r="D7" s="3"/>
    </row>
    <row r="8" spans="1:3" ht="15.75">
      <c r="A8" s="34" t="s">
        <v>184</v>
      </c>
      <c r="B8" s="27" t="s">
        <v>286</v>
      </c>
      <c r="C8" s="28">
        <f>C9</f>
        <v>2437.8</v>
      </c>
    </row>
    <row r="9" spans="1:3" ht="15.75">
      <c r="A9" s="50" t="s">
        <v>185</v>
      </c>
      <c r="B9" s="29" t="s">
        <v>109</v>
      </c>
      <c r="C9" s="30">
        <f>+C11+C12+C10</f>
        <v>2437.8</v>
      </c>
    </row>
    <row r="10" spans="1:3" ht="48.75">
      <c r="A10" s="34" t="s">
        <v>100</v>
      </c>
      <c r="B10" s="29" t="s">
        <v>110</v>
      </c>
      <c r="C10" s="30">
        <v>2429</v>
      </c>
    </row>
    <row r="11" spans="1:3" ht="60.75">
      <c r="A11" s="34" t="s">
        <v>92</v>
      </c>
      <c r="B11" s="29" t="s">
        <v>111</v>
      </c>
      <c r="C11" s="30">
        <v>6.5</v>
      </c>
    </row>
    <row r="12" spans="1:7" ht="24.75">
      <c r="A12" s="34" t="s">
        <v>91</v>
      </c>
      <c r="B12" s="29" t="s">
        <v>112</v>
      </c>
      <c r="C12" s="30">
        <v>2.3</v>
      </c>
      <c r="E12" s="18"/>
      <c r="F12" s="12"/>
      <c r="G12" s="18"/>
    </row>
    <row r="13" spans="1:7" ht="24.75">
      <c r="A13" s="31" t="s">
        <v>123</v>
      </c>
      <c r="B13" s="32" t="s">
        <v>273</v>
      </c>
      <c r="C13" s="33">
        <f>C14</f>
        <v>279</v>
      </c>
      <c r="E13" s="18"/>
      <c r="F13" s="14"/>
      <c r="G13" s="18"/>
    </row>
    <row r="14" spans="1:7" ht="24.75">
      <c r="A14" s="31" t="s">
        <v>344</v>
      </c>
      <c r="B14" s="32" t="s">
        <v>1</v>
      </c>
      <c r="C14" s="33">
        <f>C15+C16+C17+C18</f>
        <v>279</v>
      </c>
      <c r="E14" s="18"/>
      <c r="F14" s="14"/>
      <c r="G14" s="18"/>
    </row>
    <row r="15" spans="1:7" ht="38.25" customHeight="1">
      <c r="A15" s="31" t="s">
        <v>5</v>
      </c>
      <c r="B15" s="32" t="s">
        <v>274</v>
      </c>
      <c r="C15" s="30">
        <v>99.5</v>
      </c>
      <c r="E15" s="18"/>
      <c r="F15" s="14"/>
      <c r="G15" s="18"/>
    </row>
    <row r="16" spans="1:3" ht="48.75">
      <c r="A16" s="31" t="s">
        <v>6</v>
      </c>
      <c r="B16" s="32" t="s">
        <v>275</v>
      </c>
      <c r="C16" s="30">
        <v>2.4</v>
      </c>
    </row>
    <row r="17" spans="1:3" ht="36.75" customHeight="1">
      <c r="A17" s="31" t="s">
        <v>7</v>
      </c>
      <c r="B17" s="32" t="s">
        <v>276</v>
      </c>
      <c r="C17" s="30">
        <v>177</v>
      </c>
    </row>
    <row r="18" spans="1:3" ht="36.75" customHeight="1">
      <c r="A18" s="31" t="s">
        <v>8</v>
      </c>
      <c r="B18" s="32" t="s">
        <v>277</v>
      </c>
      <c r="C18" s="30">
        <v>0.1</v>
      </c>
    </row>
    <row r="19" spans="1:3" ht="15.75" hidden="1">
      <c r="A19" s="50" t="s">
        <v>186</v>
      </c>
      <c r="B19" s="29" t="s">
        <v>113</v>
      </c>
      <c r="C19" s="30">
        <f>C20</f>
        <v>0</v>
      </c>
    </row>
    <row r="20" spans="1:3" ht="15.75" hidden="1">
      <c r="A20" s="50" t="s">
        <v>187</v>
      </c>
      <c r="B20" s="29" t="s">
        <v>114</v>
      </c>
      <c r="C20" s="30">
        <f>C21+C22</f>
        <v>0</v>
      </c>
    </row>
    <row r="21" spans="1:3" ht="15.75" hidden="1">
      <c r="A21" s="51" t="s">
        <v>187</v>
      </c>
      <c r="B21" s="29" t="s">
        <v>124</v>
      </c>
      <c r="C21" s="30"/>
    </row>
    <row r="22" spans="1:3" ht="24.75" hidden="1">
      <c r="A22" s="51" t="s">
        <v>125</v>
      </c>
      <c r="B22" s="29" t="s">
        <v>126</v>
      </c>
      <c r="C22" s="30"/>
    </row>
    <row r="23" spans="1:3" ht="15.75">
      <c r="A23" s="51" t="s">
        <v>188</v>
      </c>
      <c r="B23" s="29" t="s">
        <v>138</v>
      </c>
      <c r="C23" s="30">
        <f>C24+C26</f>
        <v>3340</v>
      </c>
    </row>
    <row r="24" spans="1:3" ht="15.75">
      <c r="A24" s="51" t="s">
        <v>189</v>
      </c>
      <c r="B24" s="29" t="s">
        <v>129</v>
      </c>
      <c r="C24" s="30">
        <f>C25</f>
        <v>774</v>
      </c>
    </row>
    <row r="25" spans="1:3" ht="24.75">
      <c r="A25" s="51" t="s">
        <v>0</v>
      </c>
      <c r="B25" s="29" t="s">
        <v>115</v>
      </c>
      <c r="C25" s="30">
        <v>774</v>
      </c>
    </row>
    <row r="26" spans="1:3" ht="15.75">
      <c r="A26" s="51" t="s">
        <v>190</v>
      </c>
      <c r="B26" s="29" t="s">
        <v>116</v>
      </c>
      <c r="C26" s="30">
        <f>C27+C28</f>
        <v>2566</v>
      </c>
    </row>
    <row r="27" spans="1:3" ht="24.75">
      <c r="A27" s="52" t="s">
        <v>3</v>
      </c>
      <c r="B27" s="29" t="s">
        <v>4</v>
      </c>
      <c r="C27" s="30">
        <v>540</v>
      </c>
    </row>
    <row r="28" spans="1:3" ht="24.75">
      <c r="A28" s="31" t="s">
        <v>10</v>
      </c>
      <c r="B28" s="29" t="s">
        <v>9</v>
      </c>
      <c r="C28" s="30">
        <v>2026</v>
      </c>
    </row>
    <row r="29" spans="1:3" ht="15.75">
      <c r="A29" s="34" t="s">
        <v>11</v>
      </c>
      <c r="B29" s="35" t="s">
        <v>117</v>
      </c>
      <c r="C29" s="30">
        <f>C30</f>
        <v>15</v>
      </c>
    </row>
    <row r="30" spans="1:3" ht="24.75">
      <c r="A30" s="34" t="s">
        <v>334</v>
      </c>
      <c r="B30" s="35" t="s">
        <v>12</v>
      </c>
      <c r="C30" s="30">
        <f>C31</f>
        <v>15</v>
      </c>
    </row>
    <row r="31" spans="1:3" ht="36.75" customHeight="1">
      <c r="A31" s="34" t="s">
        <v>101</v>
      </c>
      <c r="B31" s="35" t="s">
        <v>118</v>
      </c>
      <c r="C31" s="30">
        <f>C32</f>
        <v>15</v>
      </c>
    </row>
    <row r="32" spans="1:3" ht="36.75" customHeight="1">
      <c r="A32" s="34" t="s">
        <v>101</v>
      </c>
      <c r="B32" s="35" t="s">
        <v>131</v>
      </c>
      <c r="C32" s="30">
        <v>15</v>
      </c>
    </row>
    <row r="33" spans="1:3" ht="24.75" hidden="1">
      <c r="A33" s="34" t="s">
        <v>43</v>
      </c>
      <c r="B33" s="36" t="s">
        <v>156</v>
      </c>
      <c r="C33" s="33">
        <f>C34</f>
        <v>0</v>
      </c>
    </row>
    <row r="34" spans="1:3" ht="15.75" hidden="1">
      <c r="A34" s="34" t="s">
        <v>44</v>
      </c>
      <c r="B34" s="36" t="s">
        <v>158</v>
      </c>
      <c r="C34" s="33">
        <f>C35</f>
        <v>0</v>
      </c>
    </row>
    <row r="35" spans="1:3" ht="15.75" hidden="1">
      <c r="A35" s="37" t="s">
        <v>53</v>
      </c>
      <c r="B35" s="36" t="s">
        <v>157</v>
      </c>
      <c r="C35" s="33">
        <f>C36</f>
        <v>0</v>
      </c>
    </row>
    <row r="36" spans="1:3" ht="24.75" hidden="1">
      <c r="A36" s="37" t="s">
        <v>54</v>
      </c>
      <c r="B36" s="36" t="s">
        <v>159</v>
      </c>
      <c r="C36" s="38"/>
    </row>
    <row r="37" spans="1:3" ht="15.75">
      <c r="A37" s="24" t="s">
        <v>128</v>
      </c>
      <c r="B37" s="36"/>
      <c r="C37" s="39">
        <f>C38+C43+C51</f>
        <v>82</v>
      </c>
    </row>
    <row r="38" spans="1:3" ht="24.75" hidden="1">
      <c r="A38" s="34" t="s">
        <v>191</v>
      </c>
      <c r="B38" s="29" t="s">
        <v>308</v>
      </c>
      <c r="C38" s="30">
        <f>C39+C42</f>
        <v>0</v>
      </c>
    </row>
    <row r="39" spans="1:3" ht="48.75" hidden="1">
      <c r="A39" s="34" t="s">
        <v>167</v>
      </c>
      <c r="B39" s="29" t="s">
        <v>309</v>
      </c>
      <c r="C39" s="30">
        <f>C40</f>
        <v>0</v>
      </c>
    </row>
    <row r="40" spans="1:3" ht="36.75" hidden="1">
      <c r="A40" s="34" t="s">
        <v>251</v>
      </c>
      <c r="B40" s="29" t="s">
        <v>307</v>
      </c>
      <c r="C40" s="30">
        <f>C41</f>
        <v>0</v>
      </c>
    </row>
    <row r="41" spans="1:3" ht="48.75" hidden="1">
      <c r="A41" s="34" t="s">
        <v>13</v>
      </c>
      <c r="B41" s="29" t="s">
        <v>306</v>
      </c>
      <c r="C41" s="30"/>
    </row>
    <row r="42" spans="1:3" ht="36.75" hidden="1">
      <c r="A42" s="31" t="s">
        <v>291</v>
      </c>
      <c r="B42" s="40" t="s">
        <v>292</v>
      </c>
      <c r="C42" s="30">
        <v>0</v>
      </c>
    </row>
    <row r="43" spans="1:3" ht="15.75" hidden="1">
      <c r="A43" s="34" t="s">
        <v>263</v>
      </c>
      <c r="B43" s="35" t="s">
        <v>311</v>
      </c>
      <c r="C43" s="30">
        <f>C46+C44</f>
        <v>0</v>
      </c>
    </row>
    <row r="44" spans="1:3" ht="48.75" hidden="1">
      <c r="A44" s="41" t="s">
        <v>342</v>
      </c>
      <c r="B44" s="123" t="s">
        <v>343</v>
      </c>
      <c r="C44" s="30">
        <f>C45</f>
        <v>0</v>
      </c>
    </row>
    <row r="45" spans="1:3" ht="48.75" hidden="1">
      <c r="A45" s="19" t="s">
        <v>341</v>
      </c>
      <c r="B45" s="122" t="s">
        <v>340</v>
      </c>
      <c r="C45" s="30"/>
    </row>
    <row r="46" spans="1:3" ht="24.75" hidden="1">
      <c r="A46" s="53" t="s">
        <v>14</v>
      </c>
      <c r="B46" s="121" t="s">
        <v>312</v>
      </c>
      <c r="C46" s="30">
        <f>C47</f>
        <v>0</v>
      </c>
    </row>
    <row r="47" spans="1:3" ht="24.75" hidden="1">
      <c r="A47" s="34" t="s">
        <v>99</v>
      </c>
      <c r="B47" s="35" t="s">
        <v>313</v>
      </c>
      <c r="C47" s="30">
        <f>C48</f>
        <v>0</v>
      </c>
    </row>
    <row r="48" spans="1:3" ht="24.75" hidden="1">
      <c r="A48" s="34" t="s">
        <v>15</v>
      </c>
      <c r="B48" s="35" t="s">
        <v>314</v>
      </c>
      <c r="C48" s="30"/>
    </row>
    <row r="49" spans="1:3" ht="15.75" hidden="1">
      <c r="A49" s="31" t="s">
        <v>293</v>
      </c>
      <c r="B49" s="42" t="s">
        <v>295</v>
      </c>
      <c r="C49" s="43">
        <f>C50</f>
        <v>0</v>
      </c>
    </row>
    <row r="50" spans="1:3" ht="36.75" hidden="1">
      <c r="A50" s="31" t="s">
        <v>17</v>
      </c>
      <c r="B50" s="42" t="s">
        <v>294</v>
      </c>
      <c r="C50" s="30"/>
    </row>
    <row r="51" spans="1:3" ht="15.75">
      <c r="A51" s="31" t="s">
        <v>282</v>
      </c>
      <c r="B51" s="42" t="s">
        <v>285</v>
      </c>
      <c r="C51" s="43">
        <f>C52</f>
        <v>82</v>
      </c>
    </row>
    <row r="52" spans="1:3" ht="15.75">
      <c r="A52" s="31" t="s">
        <v>283</v>
      </c>
      <c r="B52" s="35" t="s">
        <v>284</v>
      </c>
      <c r="C52" s="30">
        <f>C53</f>
        <v>82</v>
      </c>
    </row>
    <row r="53" spans="1:3" ht="15.75">
      <c r="A53" s="31" t="s">
        <v>16</v>
      </c>
      <c r="B53" s="35" t="s">
        <v>281</v>
      </c>
      <c r="C53" s="30">
        <v>82</v>
      </c>
    </row>
    <row r="54" spans="1:3" s="4" customFormat="1" ht="15.75">
      <c r="A54" s="54" t="s">
        <v>192</v>
      </c>
      <c r="B54" s="45" t="s">
        <v>160</v>
      </c>
      <c r="C54" s="46">
        <f>C55+C70</f>
        <v>815.1</v>
      </c>
    </row>
    <row r="55" spans="1:3" s="4" customFormat="1" ht="24.75">
      <c r="A55" s="31" t="s">
        <v>33</v>
      </c>
      <c r="B55" s="29" t="s">
        <v>161</v>
      </c>
      <c r="C55" s="30">
        <f>C56+C62+C68+C65</f>
        <v>815.8000000000001</v>
      </c>
    </row>
    <row r="56" spans="1:3" s="4" customFormat="1" ht="15.75" hidden="1">
      <c r="A56" s="31" t="s">
        <v>34</v>
      </c>
      <c r="B56" s="29" t="s">
        <v>162</v>
      </c>
      <c r="C56" s="30">
        <f>C57+C60</f>
        <v>0</v>
      </c>
    </row>
    <row r="57" spans="1:3" s="4" customFormat="1" ht="15.75" hidden="1">
      <c r="A57" s="34" t="s">
        <v>35</v>
      </c>
      <c r="B57" s="47" t="s">
        <v>163</v>
      </c>
      <c r="C57" s="30">
        <f>C58+C59</f>
        <v>0</v>
      </c>
    </row>
    <row r="58" spans="1:3" s="4" customFormat="1" ht="24.75" hidden="1">
      <c r="A58" s="34" t="s">
        <v>22</v>
      </c>
      <c r="B58" s="47" t="s">
        <v>164</v>
      </c>
      <c r="C58" s="30"/>
    </row>
    <row r="59" spans="1:6" s="4" customFormat="1" ht="24.75" hidden="1">
      <c r="A59" s="34" t="s">
        <v>18</v>
      </c>
      <c r="B59" s="47" t="s">
        <v>164</v>
      </c>
      <c r="C59" s="30"/>
      <c r="F59" s="20"/>
    </row>
    <row r="60" spans="1:3" s="4" customFormat="1" ht="15.75" hidden="1">
      <c r="A60" s="34" t="s">
        <v>108</v>
      </c>
      <c r="B60" s="47" t="s">
        <v>165</v>
      </c>
      <c r="C60" s="30">
        <f>C61</f>
        <v>0</v>
      </c>
    </row>
    <row r="61" spans="1:3" ht="24.75" hidden="1">
      <c r="A61" s="31" t="s">
        <v>19</v>
      </c>
      <c r="B61" s="47" t="s">
        <v>166</v>
      </c>
      <c r="C61" s="30"/>
    </row>
    <row r="62" spans="1:3" ht="24.75">
      <c r="A62" s="31" t="s">
        <v>315</v>
      </c>
      <c r="B62" s="47" t="s">
        <v>120</v>
      </c>
      <c r="C62" s="48">
        <f>C63</f>
        <v>815.1</v>
      </c>
    </row>
    <row r="63" spans="1:3" ht="15.75">
      <c r="A63" s="50" t="s">
        <v>21</v>
      </c>
      <c r="B63" s="47" t="s">
        <v>121</v>
      </c>
      <c r="C63" s="30">
        <f>C64</f>
        <v>815.1</v>
      </c>
    </row>
    <row r="64" spans="1:3" ht="15.75">
      <c r="A64" s="55" t="s">
        <v>20</v>
      </c>
      <c r="B64" s="47" t="s">
        <v>122</v>
      </c>
      <c r="C64" s="30">
        <v>815.1</v>
      </c>
    </row>
    <row r="65" spans="1:3" ht="14.25" customHeight="1">
      <c r="A65" s="31" t="s">
        <v>23</v>
      </c>
      <c r="B65" s="47" t="s">
        <v>302</v>
      </c>
      <c r="C65" s="30">
        <f>C66</f>
        <v>0.7</v>
      </c>
    </row>
    <row r="66" spans="1:3" ht="24.75">
      <c r="A66" s="31" t="s">
        <v>301</v>
      </c>
      <c r="B66" s="47" t="s">
        <v>303</v>
      </c>
      <c r="C66" s="30">
        <f>C67</f>
        <v>0.7</v>
      </c>
    </row>
    <row r="67" spans="1:3" ht="24.75">
      <c r="A67" s="31" t="s">
        <v>24</v>
      </c>
      <c r="B67" s="47" t="s">
        <v>304</v>
      </c>
      <c r="C67" s="30">
        <v>0.7</v>
      </c>
    </row>
    <row r="68" spans="1:3" ht="15.75" hidden="1">
      <c r="A68" s="31" t="s">
        <v>85</v>
      </c>
      <c r="B68" s="47" t="s">
        <v>132</v>
      </c>
      <c r="C68" s="30">
        <f>C69</f>
        <v>0</v>
      </c>
    </row>
    <row r="69" spans="1:3" ht="15.75" hidden="1">
      <c r="A69" s="31" t="s">
        <v>25</v>
      </c>
      <c r="B69" s="47" t="s">
        <v>133</v>
      </c>
      <c r="C69" s="30"/>
    </row>
    <row r="70" spans="1:3" ht="24.75">
      <c r="A70" s="31" t="s">
        <v>279</v>
      </c>
      <c r="B70" s="47" t="s">
        <v>280</v>
      </c>
      <c r="C70" s="30">
        <f>C71</f>
        <v>-0.7</v>
      </c>
    </row>
    <row r="71" spans="1:3" ht="24.75">
      <c r="A71" s="31" t="s">
        <v>305</v>
      </c>
      <c r="B71" s="47" t="s">
        <v>278</v>
      </c>
      <c r="C71" s="30">
        <v>-0.7</v>
      </c>
    </row>
    <row r="72" spans="1:3" ht="15.75">
      <c r="A72" s="56" t="s">
        <v>193</v>
      </c>
      <c r="B72" s="45"/>
      <c r="C72" s="26">
        <f>C6+C54</f>
        <v>6968.900000000001</v>
      </c>
    </row>
    <row r="73" ht="15.75">
      <c r="B73" s="5"/>
    </row>
    <row r="74" ht="15.75">
      <c r="B74" s="5"/>
    </row>
    <row r="75" ht="15.75">
      <c r="B75" s="5"/>
    </row>
    <row r="76" ht="15.75">
      <c r="B76" s="5"/>
    </row>
    <row r="77" ht="15.75">
      <c r="B77" s="5"/>
    </row>
    <row r="78" ht="15.75">
      <c r="B78" s="5"/>
    </row>
    <row r="79" ht="15.75">
      <c r="B79" s="5"/>
    </row>
    <row r="80" ht="15.75">
      <c r="B80" s="5"/>
    </row>
    <row r="81" ht="15.75">
      <c r="B81" s="5"/>
    </row>
    <row r="82" ht="15.75">
      <c r="B82" s="5"/>
    </row>
    <row r="83" ht="15.75">
      <c r="B83" s="5"/>
    </row>
    <row r="84" ht="15.75">
      <c r="B84" s="5"/>
    </row>
    <row r="85" ht="15.75">
      <c r="B85" s="5"/>
    </row>
    <row r="86" ht="15.75">
      <c r="B86" s="5"/>
    </row>
    <row r="87" ht="15.75">
      <c r="B87" s="5"/>
    </row>
    <row r="88" ht="15.75">
      <c r="B88" s="5"/>
    </row>
    <row r="89" ht="15.75">
      <c r="B89" s="5"/>
    </row>
    <row r="90" ht="15.75">
      <c r="B90" s="5"/>
    </row>
    <row r="91" ht="15.75">
      <c r="B91" s="5"/>
    </row>
    <row r="92" ht="15.75">
      <c r="B92" s="5"/>
    </row>
    <row r="93" ht="15.75">
      <c r="B93" s="5"/>
    </row>
    <row r="94" ht="15.75">
      <c r="B94" s="5"/>
    </row>
    <row r="95" ht="15.75">
      <c r="B95" s="5"/>
    </row>
    <row r="96" ht="15.75">
      <c r="B96" s="5"/>
    </row>
    <row r="97" ht="15.75">
      <c r="B97" s="5"/>
    </row>
    <row r="98" ht="15.75">
      <c r="B98" s="5"/>
    </row>
    <row r="99" ht="15.75">
      <c r="B99" s="5"/>
    </row>
    <row r="100" ht="15.75">
      <c r="B100" s="5"/>
    </row>
    <row r="101" ht="15.75">
      <c r="B101" s="5"/>
    </row>
    <row r="102" ht="15.75">
      <c r="B102" s="5"/>
    </row>
    <row r="103" ht="15.75">
      <c r="B103" s="5"/>
    </row>
    <row r="104" ht="15.75">
      <c r="B104" s="5"/>
    </row>
    <row r="105" ht="15.75">
      <c r="B105" s="5"/>
    </row>
    <row r="106" ht="15.75">
      <c r="B106" s="5"/>
    </row>
    <row r="107" ht="15.75">
      <c r="B107" s="5"/>
    </row>
    <row r="108" ht="15.75">
      <c r="B108" s="5"/>
    </row>
    <row r="109" ht="15.75">
      <c r="B109" s="5"/>
    </row>
    <row r="110" ht="15.75">
      <c r="B110" s="5"/>
    </row>
    <row r="111" ht="15.75">
      <c r="B111" s="5"/>
    </row>
    <row r="112" ht="15.75">
      <c r="B112" s="5"/>
    </row>
    <row r="113" ht="15.75">
      <c r="B113" s="5"/>
    </row>
    <row r="114" ht="15.75">
      <c r="B114" s="5"/>
    </row>
    <row r="115" ht="15.75">
      <c r="B115" s="5"/>
    </row>
    <row r="116" ht="15.75">
      <c r="B116" s="5"/>
    </row>
    <row r="117" ht="15.75">
      <c r="B117" s="5"/>
    </row>
  </sheetData>
  <sheetProtection/>
  <mergeCells count="4">
    <mergeCell ref="A1:C1"/>
    <mergeCell ref="A4:C4"/>
    <mergeCell ref="A2:C2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70.75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129" t="s">
        <v>134</v>
      </c>
      <c r="B2" s="129"/>
      <c r="C2" s="129"/>
      <c r="D2" s="129"/>
      <c r="E2" s="129"/>
      <c r="F2" s="129"/>
      <c r="G2" s="129"/>
    </row>
    <row r="3" spans="1:8" ht="27.75" customHeight="1">
      <c r="A3" s="126" t="s">
        <v>319</v>
      </c>
      <c r="B3" s="130"/>
      <c r="C3" s="130"/>
      <c r="D3" s="130"/>
      <c r="E3" s="58"/>
      <c r="F3" s="58"/>
      <c r="G3" s="58"/>
      <c r="H3" s="11"/>
    </row>
    <row r="4" spans="1:13" ht="12" customHeight="1">
      <c r="A4" s="133" t="s">
        <v>355</v>
      </c>
      <c r="B4" s="128"/>
      <c r="C4" s="128"/>
      <c r="D4" s="128"/>
      <c r="E4" s="128"/>
      <c r="F4" s="128"/>
      <c r="G4" s="22"/>
      <c r="H4" s="15"/>
      <c r="I4" s="15"/>
      <c r="J4" s="15"/>
      <c r="K4" s="15"/>
      <c r="L4" s="15"/>
      <c r="M4" s="15"/>
    </row>
    <row r="5" spans="1:8" ht="29.25" customHeight="1">
      <c r="A5" s="131" t="s">
        <v>300</v>
      </c>
      <c r="B5" s="132"/>
      <c r="C5" s="132"/>
      <c r="D5" s="132"/>
      <c r="E5" s="59"/>
      <c r="F5" s="9"/>
      <c r="G5" s="9"/>
      <c r="H5" s="11"/>
    </row>
    <row r="6" spans="1:8" ht="13.5" customHeight="1">
      <c r="A6" s="60"/>
      <c r="B6" s="61"/>
      <c r="C6" s="62"/>
      <c r="D6" s="62"/>
      <c r="E6" s="62"/>
      <c r="F6" s="9"/>
      <c r="G6" s="9"/>
      <c r="H6" s="11"/>
    </row>
    <row r="7" spans="1:7" ht="24">
      <c r="A7" s="40" t="s">
        <v>181</v>
      </c>
      <c r="B7" s="63" t="s">
        <v>194</v>
      </c>
      <c r="C7" s="63" t="s">
        <v>84</v>
      </c>
      <c r="D7" s="64" t="s">
        <v>90</v>
      </c>
      <c r="E7" s="40" t="s">
        <v>248</v>
      </c>
      <c r="F7" s="9"/>
      <c r="G7" s="9"/>
    </row>
    <row r="8" spans="1:7" ht="12.75">
      <c r="A8" s="65" t="s">
        <v>197</v>
      </c>
      <c r="B8" s="66" t="s">
        <v>177</v>
      </c>
      <c r="C8" s="67" t="s">
        <v>198</v>
      </c>
      <c r="D8" s="68">
        <f>D9+D10+D11+D12</f>
        <v>7396.6</v>
      </c>
      <c r="E8" s="69" t="e">
        <v>#REF!</v>
      </c>
      <c r="F8" s="9"/>
      <c r="G8" s="9"/>
    </row>
    <row r="9" spans="1:7" ht="24">
      <c r="A9" s="70" t="s">
        <v>104</v>
      </c>
      <c r="B9" s="71" t="s">
        <v>177</v>
      </c>
      <c r="C9" s="42" t="s">
        <v>200</v>
      </c>
      <c r="D9" s="72">
        <f>'прилож. № 7(4)'!G9</f>
        <v>1180.3</v>
      </c>
      <c r="E9" s="69"/>
      <c r="F9" s="9"/>
      <c r="G9" s="9"/>
    </row>
    <row r="10" spans="1:7" ht="24">
      <c r="A10" s="31" t="s">
        <v>105</v>
      </c>
      <c r="B10" s="71" t="s">
        <v>177</v>
      </c>
      <c r="C10" s="42" t="s">
        <v>206</v>
      </c>
      <c r="D10" s="72">
        <f>'прилож. № 7(4)'!G20</f>
        <v>6116.3</v>
      </c>
      <c r="E10" s="69"/>
      <c r="F10" s="9"/>
      <c r="G10" s="9"/>
    </row>
    <row r="11" spans="1:7" ht="12.75" hidden="1">
      <c r="A11" s="19" t="s">
        <v>222</v>
      </c>
      <c r="B11" s="71" t="s">
        <v>177</v>
      </c>
      <c r="C11" s="42"/>
      <c r="D11" s="72"/>
      <c r="E11" s="69"/>
      <c r="F11" s="9"/>
      <c r="G11" s="9"/>
    </row>
    <row r="12" spans="1:7" ht="12.75">
      <c r="A12" s="19" t="s">
        <v>225</v>
      </c>
      <c r="B12" s="71" t="s">
        <v>177</v>
      </c>
      <c r="C12" s="42" t="s">
        <v>234</v>
      </c>
      <c r="D12" s="72">
        <f>'прилож. № 7(4)'!G60</f>
        <v>100</v>
      </c>
      <c r="E12" s="69"/>
      <c r="F12" s="9"/>
      <c r="G12" s="9"/>
    </row>
    <row r="13" spans="1:7" ht="14.25" customHeight="1">
      <c r="A13" s="73" t="s">
        <v>296</v>
      </c>
      <c r="B13" s="66" t="s">
        <v>232</v>
      </c>
      <c r="C13" s="67" t="s">
        <v>198</v>
      </c>
      <c r="D13" s="68">
        <f>D14</f>
        <v>84</v>
      </c>
      <c r="E13" s="69"/>
      <c r="F13" s="9"/>
      <c r="G13" s="9"/>
    </row>
    <row r="14" spans="1:7" ht="12.75">
      <c r="A14" s="70" t="s">
        <v>297</v>
      </c>
      <c r="B14" s="71" t="s">
        <v>232</v>
      </c>
      <c r="C14" s="42" t="s">
        <v>231</v>
      </c>
      <c r="D14" s="72">
        <f>'прилож. № 7(4)'!G69</f>
        <v>84</v>
      </c>
      <c r="E14" s="69"/>
      <c r="F14" s="9"/>
      <c r="G14" s="9"/>
    </row>
    <row r="15" spans="1:7" ht="12.75">
      <c r="A15" s="65" t="s">
        <v>60</v>
      </c>
      <c r="B15" s="66" t="s">
        <v>206</v>
      </c>
      <c r="C15" s="67" t="s">
        <v>198</v>
      </c>
      <c r="D15" s="68">
        <f>D17+D16</f>
        <v>870</v>
      </c>
      <c r="E15" s="69"/>
      <c r="F15" s="9"/>
      <c r="G15" s="9"/>
    </row>
    <row r="16" spans="1:7" ht="12.75">
      <c r="A16" s="49" t="s">
        <v>119</v>
      </c>
      <c r="B16" s="71" t="s">
        <v>206</v>
      </c>
      <c r="C16" s="42" t="s">
        <v>38</v>
      </c>
      <c r="D16" s="72">
        <f>'прилож. № 7(4)'!G83</f>
        <v>409</v>
      </c>
      <c r="E16" s="69"/>
      <c r="F16" s="9"/>
      <c r="G16" s="9"/>
    </row>
    <row r="17" spans="1:7" ht="12.75">
      <c r="A17" s="19" t="s">
        <v>61</v>
      </c>
      <c r="B17" s="71" t="s">
        <v>206</v>
      </c>
      <c r="C17" s="42" t="s">
        <v>258</v>
      </c>
      <c r="D17" s="72">
        <f>'прилож. № 7(4)'!G93</f>
        <v>461</v>
      </c>
      <c r="E17" s="69"/>
      <c r="F17" s="9"/>
      <c r="G17" s="9"/>
    </row>
    <row r="18" spans="1:7" ht="12.75">
      <c r="A18" s="74" t="s">
        <v>226</v>
      </c>
      <c r="B18" s="75" t="s">
        <v>178</v>
      </c>
      <c r="C18" s="75" t="s">
        <v>198</v>
      </c>
      <c r="D18" s="76">
        <f>D19+D20+D21</f>
        <v>3007.7999999999997</v>
      </c>
      <c r="E18" s="77" t="e">
        <v>#REF!</v>
      </c>
      <c r="F18" s="9"/>
      <c r="G18" s="9"/>
    </row>
    <row r="19" spans="1:7" ht="12.75" hidden="1">
      <c r="A19" s="78" t="s">
        <v>172</v>
      </c>
      <c r="B19" s="75" t="s">
        <v>178</v>
      </c>
      <c r="C19" s="75" t="s">
        <v>177</v>
      </c>
      <c r="D19" s="76">
        <f>'прилож. № 7(4)'!G103</f>
        <v>0</v>
      </c>
      <c r="E19" s="77"/>
      <c r="F19" s="9"/>
      <c r="G19" s="9"/>
    </row>
    <row r="20" spans="1:7" ht="12.75">
      <c r="A20" s="49" t="s">
        <v>173</v>
      </c>
      <c r="B20" s="79" t="s">
        <v>178</v>
      </c>
      <c r="C20" s="79" t="s">
        <v>200</v>
      </c>
      <c r="D20" s="80">
        <f>'прилож. № 7(4)'!G112</f>
        <v>50.1</v>
      </c>
      <c r="E20" s="77"/>
      <c r="F20" s="9"/>
      <c r="G20" s="9"/>
    </row>
    <row r="21" spans="1:7" ht="12.75">
      <c r="A21" s="19" t="s">
        <v>227</v>
      </c>
      <c r="B21" s="79" t="s">
        <v>178</v>
      </c>
      <c r="C21" s="79" t="s">
        <v>232</v>
      </c>
      <c r="D21" s="80">
        <f>'прилож. № 7(4)'!G123</f>
        <v>2957.7</v>
      </c>
      <c r="E21" s="77"/>
      <c r="F21" s="9"/>
      <c r="G21" s="9"/>
    </row>
    <row r="22" spans="1:7" ht="12.75">
      <c r="A22" s="81" t="s">
        <v>102</v>
      </c>
      <c r="B22" s="75" t="s">
        <v>264</v>
      </c>
      <c r="C22" s="75" t="s">
        <v>198</v>
      </c>
      <c r="D22" s="76">
        <f>D23</f>
        <v>66.30000000000001</v>
      </c>
      <c r="E22" s="77"/>
      <c r="F22" s="9"/>
      <c r="G22" s="9"/>
    </row>
    <row r="23" spans="1:7" ht="12.75">
      <c r="A23" s="19" t="s">
        <v>56</v>
      </c>
      <c r="B23" s="79" t="s">
        <v>264</v>
      </c>
      <c r="C23" s="79" t="s">
        <v>206</v>
      </c>
      <c r="D23" s="80">
        <f>'прилож. № 7(4)'!G162</f>
        <v>66.30000000000001</v>
      </c>
      <c r="E23" s="77"/>
      <c r="F23" s="9"/>
      <c r="G23" s="9"/>
    </row>
    <row r="24" spans="1:7" ht="12.75">
      <c r="A24" s="74" t="s">
        <v>249</v>
      </c>
      <c r="B24" s="75" t="s">
        <v>231</v>
      </c>
      <c r="C24" s="75" t="s">
        <v>198</v>
      </c>
      <c r="D24" s="76">
        <f>D25</f>
        <v>135.9</v>
      </c>
      <c r="E24" s="77"/>
      <c r="F24" s="9"/>
      <c r="G24" s="9"/>
    </row>
    <row r="25" spans="1:7" ht="12.75">
      <c r="A25" s="19" t="s">
        <v>57</v>
      </c>
      <c r="B25" s="79" t="s">
        <v>231</v>
      </c>
      <c r="C25" s="79" t="s">
        <v>177</v>
      </c>
      <c r="D25" s="80">
        <f>'прилож. № 7(4)'!G185</f>
        <v>135.9</v>
      </c>
      <c r="E25" s="77"/>
      <c r="F25" s="9"/>
      <c r="G25" s="9"/>
    </row>
    <row r="26" spans="1:7" ht="12.75">
      <c r="A26" s="74" t="s">
        <v>42</v>
      </c>
      <c r="B26" s="75" t="s">
        <v>234</v>
      </c>
      <c r="C26" s="75" t="s">
        <v>198</v>
      </c>
      <c r="D26" s="76">
        <f>D27</f>
        <v>30</v>
      </c>
      <c r="E26" s="77"/>
      <c r="F26" s="9"/>
      <c r="G26" s="9"/>
    </row>
    <row r="27" spans="1:7" ht="12.75">
      <c r="A27" s="19" t="s">
        <v>55</v>
      </c>
      <c r="B27" s="79" t="s">
        <v>234</v>
      </c>
      <c r="C27" s="79" t="s">
        <v>178</v>
      </c>
      <c r="D27" s="80">
        <f>'прилож. № 7(4)'!G195</f>
        <v>30</v>
      </c>
      <c r="E27" s="77"/>
      <c r="F27" s="9"/>
      <c r="G27" s="9"/>
    </row>
    <row r="28" spans="1:7" ht="12.75">
      <c r="A28" s="81" t="s">
        <v>139</v>
      </c>
      <c r="B28" s="75" t="s">
        <v>140</v>
      </c>
      <c r="C28" s="75" t="s">
        <v>198</v>
      </c>
      <c r="D28" s="76">
        <f>D29</f>
        <v>65</v>
      </c>
      <c r="E28" s="77"/>
      <c r="F28" s="9"/>
      <c r="G28" s="9"/>
    </row>
    <row r="29" spans="1:7" ht="12.75">
      <c r="A29" s="19" t="s">
        <v>141</v>
      </c>
      <c r="B29" s="79" t="s">
        <v>140</v>
      </c>
      <c r="C29" s="79" t="s">
        <v>177</v>
      </c>
      <c r="D29" s="80">
        <f>'прилож. № 7(4)'!G211</f>
        <v>65</v>
      </c>
      <c r="E29" s="77"/>
      <c r="F29" s="9"/>
      <c r="G29" s="9"/>
    </row>
    <row r="30" spans="1:7" ht="25.5" customHeight="1">
      <c r="A30" s="81" t="s">
        <v>103</v>
      </c>
      <c r="B30" s="75" t="s">
        <v>254</v>
      </c>
      <c r="C30" s="75" t="s">
        <v>198</v>
      </c>
      <c r="D30" s="76">
        <f>D31</f>
        <v>189</v>
      </c>
      <c r="E30" s="77"/>
      <c r="F30" s="9"/>
      <c r="G30" s="9"/>
    </row>
    <row r="31" spans="1:7" ht="12.75">
      <c r="A31" s="19" t="s">
        <v>27</v>
      </c>
      <c r="B31" s="79" t="s">
        <v>254</v>
      </c>
      <c r="C31" s="79" t="s">
        <v>232</v>
      </c>
      <c r="D31" s="80">
        <f>'прилож. № 7(4)'!G221</f>
        <v>189</v>
      </c>
      <c r="E31" s="77"/>
      <c r="F31" s="9"/>
      <c r="G31" s="9"/>
    </row>
    <row r="32" spans="1:7" ht="12.75">
      <c r="A32" s="44" t="s">
        <v>250</v>
      </c>
      <c r="B32" s="67"/>
      <c r="C32" s="67"/>
      <c r="D32" s="68">
        <f>D8+D18+D22+D24+D26+D30+D15+D28+D13</f>
        <v>11844.599999999999</v>
      </c>
      <c r="E32" s="69" t="e">
        <v>#REF!</v>
      </c>
      <c r="F32" s="57"/>
      <c r="G32" s="57"/>
    </row>
    <row r="33" spans="1:4" ht="15">
      <c r="A33" s="7"/>
      <c r="B33" s="7"/>
      <c r="C33" s="7"/>
      <c r="D33" s="7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3"/>
  <sheetViews>
    <sheetView zoomScaleSheetLayoutView="75" zoomScalePageLayoutView="0" workbookViewId="0" topLeftCell="A1">
      <selection activeCell="I210" sqref="I210"/>
    </sheetView>
  </sheetViews>
  <sheetFormatPr defaultColWidth="9.00390625" defaultRowHeight="12.75"/>
  <cols>
    <col min="1" max="1" width="54.375" style="0" customWidth="1"/>
    <col min="2" max="2" width="5.00390625" style="0" customWidth="1"/>
    <col min="3" max="3" width="4.875" style="0" customWidth="1"/>
    <col min="4" max="4" width="8.75390625" style="0" customWidth="1"/>
    <col min="5" max="5" width="6.625" style="0" customWidth="1"/>
    <col min="6" max="6" width="6.875" style="0" customWidth="1"/>
    <col min="7" max="7" width="9.25390625" style="0" customWidth="1"/>
  </cols>
  <sheetData>
    <row r="1" spans="1:9" ht="15">
      <c r="A1" s="129" t="s">
        <v>135</v>
      </c>
      <c r="B1" s="129"/>
      <c r="C1" s="129"/>
      <c r="D1" s="129"/>
      <c r="E1" s="129"/>
      <c r="F1" s="129"/>
      <c r="G1" s="128"/>
      <c r="H1" s="7"/>
      <c r="I1" s="7"/>
    </row>
    <row r="2" spans="1:9" ht="27.75" customHeight="1">
      <c r="A2" s="126" t="s">
        <v>320</v>
      </c>
      <c r="B2" s="130"/>
      <c r="C2" s="130"/>
      <c r="D2" s="130"/>
      <c r="E2" s="130"/>
      <c r="F2" s="134"/>
      <c r="G2" s="134"/>
      <c r="H2" s="7"/>
      <c r="I2" s="7"/>
    </row>
    <row r="3" spans="1:9" ht="12.75" customHeight="1">
      <c r="A3" s="21"/>
      <c r="B3" s="133" t="s">
        <v>355</v>
      </c>
      <c r="C3" s="128"/>
      <c r="D3" s="128"/>
      <c r="E3" s="128"/>
      <c r="F3" s="128"/>
      <c r="G3" s="128"/>
      <c r="H3" s="15"/>
      <c r="I3" s="7"/>
    </row>
    <row r="4" spans="1:9" ht="42" customHeight="1">
      <c r="A4" s="131" t="s">
        <v>26</v>
      </c>
      <c r="B4" s="132"/>
      <c r="C4" s="132"/>
      <c r="D4" s="132"/>
      <c r="E4" s="132"/>
      <c r="F4" s="132"/>
      <c r="G4" s="132"/>
      <c r="H4" s="7"/>
      <c r="I4" s="7"/>
    </row>
    <row r="5" spans="1:9" ht="8.25" customHeight="1">
      <c r="A5" s="60"/>
      <c r="B5" s="61"/>
      <c r="C5" s="82"/>
      <c r="D5" s="82"/>
      <c r="E5" s="82"/>
      <c r="F5" s="82"/>
      <c r="G5" s="59"/>
      <c r="H5" s="7"/>
      <c r="I5" s="7"/>
    </row>
    <row r="6" spans="1:11" ht="26.25" customHeight="1">
      <c r="A6" s="63" t="s">
        <v>181</v>
      </c>
      <c r="B6" s="63" t="s">
        <v>194</v>
      </c>
      <c r="C6" s="63" t="s">
        <v>195</v>
      </c>
      <c r="D6" s="63" t="s">
        <v>106</v>
      </c>
      <c r="E6" s="63" t="s">
        <v>107</v>
      </c>
      <c r="F6" s="63" t="s">
        <v>83</v>
      </c>
      <c r="G6" s="83" t="s">
        <v>75</v>
      </c>
      <c r="H6" s="7"/>
      <c r="I6" s="7"/>
      <c r="K6" s="16"/>
    </row>
    <row r="7" spans="1:9" ht="15">
      <c r="A7" s="44" t="s">
        <v>196</v>
      </c>
      <c r="B7" s="44"/>
      <c r="C7" s="44"/>
      <c r="D7" s="44"/>
      <c r="E7" s="44"/>
      <c r="F7" s="44"/>
      <c r="G7" s="84">
        <f>+G8+G102+G161+G220+G194+G184+G82+G210+G68</f>
        <v>11844.599999999999</v>
      </c>
      <c r="H7" s="7"/>
      <c r="I7" s="7"/>
    </row>
    <row r="8" spans="1:9" ht="15">
      <c r="A8" s="54" t="s">
        <v>197</v>
      </c>
      <c r="B8" s="67" t="s">
        <v>177</v>
      </c>
      <c r="C8" s="67" t="s">
        <v>198</v>
      </c>
      <c r="D8" s="67" t="s">
        <v>68</v>
      </c>
      <c r="E8" s="67" t="s">
        <v>199</v>
      </c>
      <c r="F8" s="67" t="s">
        <v>199</v>
      </c>
      <c r="G8" s="84">
        <f>G9+G20+G60</f>
        <v>7396.6</v>
      </c>
      <c r="H8" s="7"/>
      <c r="I8" s="7"/>
    </row>
    <row r="9" spans="1:9" ht="24">
      <c r="A9" s="85" t="s">
        <v>104</v>
      </c>
      <c r="B9" s="67" t="s">
        <v>177</v>
      </c>
      <c r="C9" s="67" t="s">
        <v>200</v>
      </c>
      <c r="D9" s="67" t="s">
        <v>68</v>
      </c>
      <c r="E9" s="67" t="s">
        <v>199</v>
      </c>
      <c r="F9" s="67" t="s">
        <v>199</v>
      </c>
      <c r="G9" s="84">
        <f>G10</f>
        <v>1180.3</v>
      </c>
      <c r="H9" s="7"/>
      <c r="I9" s="7"/>
    </row>
    <row r="10" spans="1:9" ht="13.5" customHeight="1">
      <c r="A10" s="85" t="s">
        <v>62</v>
      </c>
      <c r="B10" s="67" t="s">
        <v>177</v>
      </c>
      <c r="C10" s="67" t="s">
        <v>200</v>
      </c>
      <c r="D10" s="86" t="s">
        <v>64</v>
      </c>
      <c r="E10" s="67" t="s">
        <v>199</v>
      </c>
      <c r="F10" s="67" t="s">
        <v>199</v>
      </c>
      <c r="G10" s="84">
        <f>G11</f>
        <v>1180.3</v>
      </c>
      <c r="H10" s="7"/>
      <c r="I10" s="7"/>
    </row>
    <row r="11" spans="1:9" ht="24">
      <c r="A11" s="31" t="s">
        <v>69</v>
      </c>
      <c r="B11" s="42" t="s">
        <v>177</v>
      </c>
      <c r="C11" s="42" t="s">
        <v>200</v>
      </c>
      <c r="D11" s="87" t="s">
        <v>65</v>
      </c>
      <c r="E11" s="42" t="s">
        <v>199</v>
      </c>
      <c r="F11" s="42" t="s">
        <v>199</v>
      </c>
      <c r="G11" s="88">
        <f>G12</f>
        <v>1180.3</v>
      </c>
      <c r="H11" s="7"/>
      <c r="I11" s="7"/>
    </row>
    <row r="12" spans="1:9" ht="24">
      <c r="A12" s="89" t="s">
        <v>316</v>
      </c>
      <c r="B12" s="42" t="s">
        <v>177</v>
      </c>
      <c r="C12" s="42" t="s">
        <v>200</v>
      </c>
      <c r="D12" s="87" t="s">
        <v>66</v>
      </c>
      <c r="E12" s="42" t="s">
        <v>199</v>
      </c>
      <c r="F12" s="42" t="s">
        <v>199</v>
      </c>
      <c r="G12" s="88">
        <f>G13</f>
        <v>1180.3</v>
      </c>
      <c r="H12" s="7"/>
      <c r="I12" s="7"/>
    </row>
    <row r="13" spans="1:9" ht="15">
      <c r="A13" s="89" t="s">
        <v>63</v>
      </c>
      <c r="B13" s="42" t="s">
        <v>177</v>
      </c>
      <c r="C13" s="42" t="s">
        <v>200</v>
      </c>
      <c r="D13" s="87" t="s">
        <v>67</v>
      </c>
      <c r="E13" s="42" t="s">
        <v>199</v>
      </c>
      <c r="F13" s="42" t="s">
        <v>199</v>
      </c>
      <c r="G13" s="88">
        <f>G14</f>
        <v>1180.3</v>
      </c>
      <c r="H13" s="7"/>
      <c r="I13" s="7"/>
    </row>
    <row r="14" spans="1:9" ht="24">
      <c r="A14" s="31" t="s">
        <v>46</v>
      </c>
      <c r="B14" s="42" t="s">
        <v>177</v>
      </c>
      <c r="C14" s="42" t="s">
        <v>200</v>
      </c>
      <c r="D14" s="87" t="s">
        <v>67</v>
      </c>
      <c r="E14" s="42" t="s">
        <v>45</v>
      </c>
      <c r="F14" s="42" t="s">
        <v>199</v>
      </c>
      <c r="G14" s="88">
        <f>+G15</f>
        <v>1180.3</v>
      </c>
      <c r="H14" s="7"/>
      <c r="I14" s="7"/>
    </row>
    <row r="15" spans="1:9" ht="15">
      <c r="A15" s="31" t="s">
        <v>201</v>
      </c>
      <c r="B15" s="42" t="s">
        <v>177</v>
      </c>
      <c r="C15" s="42" t="s">
        <v>200</v>
      </c>
      <c r="D15" s="87" t="s">
        <v>67</v>
      </c>
      <c r="E15" s="42" t="s">
        <v>45</v>
      </c>
      <c r="F15" s="42" t="s">
        <v>202</v>
      </c>
      <c r="G15" s="88">
        <f>G16</f>
        <v>1180.3</v>
      </c>
      <c r="H15" s="7"/>
      <c r="I15" s="7"/>
    </row>
    <row r="16" spans="1:9" ht="15">
      <c r="A16" s="31" t="s">
        <v>255</v>
      </c>
      <c r="B16" s="42" t="s">
        <v>177</v>
      </c>
      <c r="C16" s="42" t="s">
        <v>200</v>
      </c>
      <c r="D16" s="87" t="s">
        <v>67</v>
      </c>
      <c r="E16" s="42" t="s">
        <v>45</v>
      </c>
      <c r="F16" s="42" t="s">
        <v>174</v>
      </c>
      <c r="G16" s="88">
        <f>SUM(G17:G19)</f>
        <v>1180.3</v>
      </c>
      <c r="H16" s="7"/>
      <c r="I16" s="7"/>
    </row>
    <row r="17" spans="1:9" ht="15">
      <c r="A17" s="31" t="s">
        <v>170</v>
      </c>
      <c r="B17" s="42" t="s">
        <v>177</v>
      </c>
      <c r="C17" s="42" t="s">
        <v>200</v>
      </c>
      <c r="D17" s="87" t="s">
        <v>67</v>
      </c>
      <c r="E17" s="42" t="s">
        <v>45</v>
      </c>
      <c r="F17" s="42" t="s">
        <v>203</v>
      </c>
      <c r="G17" s="88">
        <v>942</v>
      </c>
      <c r="H17" s="7"/>
      <c r="I17" s="7"/>
    </row>
    <row r="18" spans="1:9" ht="15" hidden="1">
      <c r="A18" s="31" t="s">
        <v>171</v>
      </c>
      <c r="B18" s="42" t="s">
        <v>177</v>
      </c>
      <c r="C18" s="42" t="s">
        <v>200</v>
      </c>
      <c r="D18" s="87" t="s">
        <v>67</v>
      </c>
      <c r="E18" s="42" t="s">
        <v>45</v>
      </c>
      <c r="F18" s="42" t="s">
        <v>204</v>
      </c>
      <c r="G18" s="88"/>
      <c r="H18" s="7"/>
      <c r="I18" s="7"/>
    </row>
    <row r="19" spans="1:9" ht="15">
      <c r="A19" s="31" t="s">
        <v>257</v>
      </c>
      <c r="B19" s="42" t="s">
        <v>177</v>
      </c>
      <c r="C19" s="42" t="s">
        <v>200</v>
      </c>
      <c r="D19" s="87" t="s">
        <v>67</v>
      </c>
      <c r="E19" s="42" t="s">
        <v>45</v>
      </c>
      <c r="F19" s="42" t="s">
        <v>205</v>
      </c>
      <c r="G19" s="88">
        <v>238.3</v>
      </c>
      <c r="H19" s="7"/>
      <c r="I19" s="7"/>
    </row>
    <row r="20" spans="1:9" ht="36">
      <c r="A20" s="85" t="s">
        <v>105</v>
      </c>
      <c r="B20" s="67" t="s">
        <v>177</v>
      </c>
      <c r="C20" s="67" t="s">
        <v>206</v>
      </c>
      <c r="D20" s="67" t="s">
        <v>68</v>
      </c>
      <c r="E20" s="67" t="s">
        <v>199</v>
      </c>
      <c r="F20" s="67" t="s">
        <v>199</v>
      </c>
      <c r="G20" s="84">
        <f>G29+G21</f>
        <v>6116.3</v>
      </c>
      <c r="H20" s="7"/>
      <c r="I20" s="7"/>
    </row>
    <row r="21" spans="1:9" ht="15">
      <c r="A21" s="85" t="s">
        <v>345</v>
      </c>
      <c r="B21" s="42" t="s">
        <v>177</v>
      </c>
      <c r="C21" s="67" t="s">
        <v>206</v>
      </c>
      <c r="D21" s="67" t="s">
        <v>326</v>
      </c>
      <c r="E21" s="67" t="s">
        <v>199</v>
      </c>
      <c r="F21" s="67" t="s">
        <v>199</v>
      </c>
      <c r="G21" s="84">
        <f aca="true" t="shared" si="0" ref="G21:G27">G22</f>
        <v>7.5</v>
      </c>
      <c r="H21" s="7"/>
      <c r="I21" s="7"/>
    </row>
    <row r="22" spans="1:9" ht="24">
      <c r="A22" s="85" t="s">
        <v>327</v>
      </c>
      <c r="B22" s="42" t="s">
        <v>177</v>
      </c>
      <c r="C22" s="67" t="s">
        <v>206</v>
      </c>
      <c r="D22" s="67" t="s">
        <v>330</v>
      </c>
      <c r="E22" s="67" t="s">
        <v>199</v>
      </c>
      <c r="F22" s="67" t="s">
        <v>199</v>
      </c>
      <c r="G22" s="84">
        <f t="shared" si="0"/>
        <v>7.5</v>
      </c>
      <c r="H22" s="7"/>
      <c r="I22" s="7"/>
    </row>
    <row r="23" spans="1:9" ht="24">
      <c r="A23" s="31" t="s">
        <v>328</v>
      </c>
      <c r="B23" s="42" t="s">
        <v>177</v>
      </c>
      <c r="C23" s="42" t="s">
        <v>206</v>
      </c>
      <c r="D23" s="42" t="s">
        <v>331</v>
      </c>
      <c r="E23" s="42" t="s">
        <v>199</v>
      </c>
      <c r="F23" s="42" t="s">
        <v>199</v>
      </c>
      <c r="G23" s="88">
        <f t="shared" si="0"/>
        <v>7.5</v>
      </c>
      <c r="H23" s="7"/>
      <c r="I23" s="7"/>
    </row>
    <row r="24" spans="1:9" ht="23.25" customHeight="1">
      <c r="A24" s="31" t="s">
        <v>346</v>
      </c>
      <c r="B24" s="42" t="s">
        <v>177</v>
      </c>
      <c r="C24" s="42" t="s">
        <v>206</v>
      </c>
      <c r="D24" s="42" t="s">
        <v>332</v>
      </c>
      <c r="E24" s="42" t="s">
        <v>199</v>
      </c>
      <c r="F24" s="42" t="s">
        <v>199</v>
      </c>
      <c r="G24" s="88">
        <f t="shared" si="0"/>
        <v>7.5</v>
      </c>
      <c r="H24" s="7"/>
      <c r="I24" s="7"/>
    </row>
    <row r="25" spans="1:9" ht="24">
      <c r="A25" s="31" t="s">
        <v>47</v>
      </c>
      <c r="B25" s="42" t="s">
        <v>177</v>
      </c>
      <c r="C25" s="42" t="s">
        <v>206</v>
      </c>
      <c r="D25" s="42" t="s">
        <v>332</v>
      </c>
      <c r="E25" s="42" t="s">
        <v>48</v>
      </c>
      <c r="F25" s="42" t="s">
        <v>199</v>
      </c>
      <c r="G25" s="88">
        <f t="shared" si="0"/>
        <v>7.5</v>
      </c>
      <c r="H25" s="7"/>
      <c r="I25" s="7"/>
    </row>
    <row r="26" spans="1:9" ht="15">
      <c r="A26" s="31" t="s">
        <v>201</v>
      </c>
      <c r="B26" s="42" t="s">
        <v>177</v>
      </c>
      <c r="C26" s="42" t="s">
        <v>206</v>
      </c>
      <c r="D26" s="42" t="s">
        <v>332</v>
      </c>
      <c r="E26" s="42" t="s">
        <v>48</v>
      </c>
      <c r="F26" s="42" t="s">
        <v>202</v>
      </c>
      <c r="G26" s="88">
        <f t="shared" si="0"/>
        <v>7.5</v>
      </c>
      <c r="H26" s="7"/>
      <c r="I26" s="7"/>
    </row>
    <row r="27" spans="1:9" ht="15">
      <c r="A27" s="31" t="s">
        <v>252</v>
      </c>
      <c r="B27" s="42" t="s">
        <v>177</v>
      </c>
      <c r="C27" s="42" t="s">
        <v>206</v>
      </c>
      <c r="D27" s="42" t="s">
        <v>332</v>
      </c>
      <c r="E27" s="42" t="s">
        <v>48</v>
      </c>
      <c r="F27" s="42" t="s">
        <v>207</v>
      </c>
      <c r="G27" s="88">
        <f t="shared" si="0"/>
        <v>7.5</v>
      </c>
      <c r="H27" s="7"/>
      <c r="I27" s="7"/>
    </row>
    <row r="28" spans="1:9" ht="15">
      <c r="A28" s="31" t="s">
        <v>253</v>
      </c>
      <c r="B28" s="42" t="s">
        <v>177</v>
      </c>
      <c r="C28" s="42" t="s">
        <v>206</v>
      </c>
      <c r="D28" s="42" t="s">
        <v>332</v>
      </c>
      <c r="E28" s="42" t="s">
        <v>48</v>
      </c>
      <c r="F28" s="42" t="s">
        <v>216</v>
      </c>
      <c r="G28" s="88">
        <v>7.5</v>
      </c>
      <c r="H28" s="7"/>
      <c r="I28" s="7"/>
    </row>
    <row r="29" spans="1:9" ht="13.5" customHeight="1">
      <c r="A29" s="85" t="s">
        <v>62</v>
      </c>
      <c r="B29" s="42" t="s">
        <v>177</v>
      </c>
      <c r="C29" s="67" t="s">
        <v>206</v>
      </c>
      <c r="D29" s="86" t="s">
        <v>64</v>
      </c>
      <c r="E29" s="67" t="s">
        <v>199</v>
      </c>
      <c r="F29" s="67" t="s">
        <v>199</v>
      </c>
      <c r="G29" s="84">
        <f>G30+G55</f>
        <v>6108.8</v>
      </c>
      <c r="H29" s="7"/>
      <c r="I29" s="7"/>
    </row>
    <row r="30" spans="1:9" ht="24">
      <c r="A30" s="85" t="s">
        <v>69</v>
      </c>
      <c r="B30" s="67" t="s">
        <v>177</v>
      </c>
      <c r="C30" s="67" t="s">
        <v>206</v>
      </c>
      <c r="D30" s="86" t="s">
        <v>65</v>
      </c>
      <c r="E30" s="67" t="s">
        <v>199</v>
      </c>
      <c r="F30" s="67" t="s">
        <v>199</v>
      </c>
      <c r="G30" s="84">
        <f>G31</f>
        <v>6108.1</v>
      </c>
      <c r="H30" s="7"/>
      <c r="I30" s="7"/>
    </row>
    <row r="31" spans="1:9" ht="24">
      <c r="A31" s="89" t="s">
        <v>316</v>
      </c>
      <c r="B31" s="42" t="s">
        <v>177</v>
      </c>
      <c r="C31" s="42" t="s">
        <v>206</v>
      </c>
      <c r="D31" s="87" t="s">
        <v>66</v>
      </c>
      <c r="E31" s="42" t="s">
        <v>199</v>
      </c>
      <c r="F31" s="42" t="s">
        <v>199</v>
      </c>
      <c r="G31" s="88">
        <f>G32</f>
        <v>6108.1</v>
      </c>
      <c r="H31" s="7"/>
      <c r="I31" s="7"/>
    </row>
    <row r="32" spans="1:9" ht="15">
      <c r="A32" s="89" t="s">
        <v>63</v>
      </c>
      <c r="B32" s="42" t="s">
        <v>177</v>
      </c>
      <c r="C32" s="42" t="s">
        <v>206</v>
      </c>
      <c r="D32" s="87" t="s">
        <v>67</v>
      </c>
      <c r="E32" s="42" t="s">
        <v>199</v>
      </c>
      <c r="F32" s="42" t="s">
        <v>199</v>
      </c>
      <c r="G32" s="88">
        <f>G33+G39+G52</f>
        <v>6108.1</v>
      </c>
      <c r="H32" s="7"/>
      <c r="I32" s="7"/>
    </row>
    <row r="33" spans="1:9" ht="24">
      <c r="A33" s="31" t="s">
        <v>46</v>
      </c>
      <c r="B33" s="42" t="s">
        <v>177</v>
      </c>
      <c r="C33" s="42" t="s">
        <v>206</v>
      </c>
      <c r="D33" s="87" t="s">
        <v>67</v>
      </c>
      <c r="E33" s="42" t="s">
        <v>45</v>
      </c>
      <c r="F33" s="42" t="s">
        <v>199</v>
      </c>
      <c r="G33" s="88">
        <f>G34</f>
        <v>4776</v>
      </c>
      <c r="H33" s="7"/>
      <c r="I33" s="7"/>
    </row>
    <row r="34" spans="1:9" ht="15">
      <c r="A34" s="31" t="s">
        <v>201</v>
      </c>
      <c r="B34" s="42" t="s">
        <v>177</v>
      </c>
      <c r="C34" s="42" t="s">
        <v>206</v>
      </c>
      <c r="D34" s="87" t="s">
        <v>67</v>
      </c>
      <c r="E34" s="42" t="s">
        <v>45</v>
      </c>
      <c r="F34" s="42" t="s">
        <v>202</v>
      </c>
      <c r="G34" s="88">
        <f>G35</f>
        <v>4776</v>
      </c>
      <c r="H34" s="7"/>
      <c r="I34" s="7"/>
    </row>
    <row r="35" spans="1:9" ht="15">
      <c r="A35" s="31" t="s">
        <v>255</v>
      </c>
      <c r="B35" s="42" t="s">
        <v>177</v>
      </c>
      <c r="C35" s="42" t="s">
        <v>206</v>
      </c>
      <c r="D35" s="87" t="s">
        <v>67</v>
      </c>
      <c r="E35" s="42" t="s">
        <v>45</v>
      </c>
      <c r="F35" s="42" t="s">
        <v>174</v>
      </c>
      <c r="G35" s="88">
        <f>G36+G37+G38</f>
        <v>4776</v>
      </c>
      <c r="H35" s="7"/>
      <c r="I35" s="7"/>
    </row>
    <row r="36" spans="1:9" ht="15">
      <c r="A36" s="31" t="s">
        <v>170</v>
      </c>
      <c r="B36" s="42" t="s">
        <v>177</v>
      </c>
      <c r="C36" s="42" t="s">
        <v>206</v>
      </c>
      <c r="D36" s="87" t="s">
        <v>67</v>
      </c>
      <c r="E36" s="42" t="s">
        <v>45</v>
      </c>
      <c r="F36" s="42" t="s">
        <v>203</v>
      </c>
      <c r="G36" s="88">
        <v>3696</v>
      </c>
      <c r="H36" s="7"/>
      <c r="I36" s="7"/>
    </row>
    <row r="37" spans="1:9" ht="15" hidden="1">
      <c r="A37" s="31" t="s">
        <v>171</v>
      </c>
      <c r="B37" s="42" t="s">
        <v>177</v>
      </c>
      <c r="C37" s="42" t="s">
        <v>206</v>
      </c>
      <c r="D37" s="87" t="s">
        <v>67</v>
      </c>
      <c r="E37" s="42" t="s">
        <v>45</v>
      </c>
      <c r="F37" s="42" t="s">
        <v>204</v>
      </c>
      <c r="G37" s="88"/>
      <c r="H37" s="7"/>
      <c r="I37" s="7"/>
    </row>
    <row r="38" spans="1:9" ht="15">
      <c r="A38" s="31" t="s">
        <v>257</v>
      </c>
      <c r="B38" s="42" t="s">
        <v>177</v>
      </c>
      <c r="C38" s="42" t="s">
        <v>206</v>
      </c>
      <c r="D38" s="87" t="s">
        <v>67</v>
      </c>
      <c r="E38" s="42" t="s">
        <v>45</v>
      </c>
      <c r="F38" s="42" t="s">
        <v>205</v>
      </c>
      <c r="G38" s="88">
        <v>1080</v>
      </c>
      <c r="H38" s="7"/>
      <c r="I38" s="7"/>
    </row>
    <row r="39" spans="1:9" ht="24">
      <c r="A39" s="31" t="s">
        <v>47</v>
      </c>
      <c r="B39" s="42" t="s">
        <v>177</v>
      </c>
      <c r="C39" s="42" t="s">
        <v>206</v>
      </c>
      <c r="D39" s="87" t="s">
        <v>67</v>
      </c>
      <c r="E39" s="42" t="s">
        <v>48</v>
      </c>
      <c r="F39" s="42" t="s">
        <v>199</v>
      </c>
      <c r="G39" s="88">
        <f>G40+G49</f>
        <v>1313.1</v>
      </c>
      <c r="H39" s="7"/>
      <c r="I39" s="7"/>
    </row>
    <row r="40" spans="1:9" ht="15">
      <c r="A40" s="31" t="s">
        <v>201</v>
      </c>
      <c r="B40" s="42" t="s">
        <v>177</v>
      </c>
      <c r="C40" s="42" t="s">
        <v>206</v>
      </c>
      <c r="D40" s="87" t="s">
        <v>67</v>
      </c>
      <c r="E40" s="42" t="s">
        <v>48</v>
      </c>
      <c r="F40" s="42" t="s">
        <v>202</v>
      </c>
      <c r="G40" s="88">
        <f>G41+G48</f>
        <v>689.4</v>
      </c>
      <c r="H40" s="7"/>
      <c r="I40" s="7"/>
    </row>
    <row r="41" spans="1:9" ht="15">
      <c r="A41" s="31" t="s">
        <v>252</v>
      </c>
      <c r="B41" s="42" t="s">
        <v>177</v>
      </c>
      <c r="C41" s="42" t="s">
        <v>206</v>
      </c>
      <c r="D41" s="87" t="s">
        <v>67</v>
      </c>
      <c r="E41" s="42" t="s">
        <v>48</v>
      </c>
      <c r="F41" s="42" t="s">
        <v>207</v>
      </c>
      <c r="G41" s="88">
        <f>SUM(G42:G47)</f>
        <v>684.4</v>
      </c>
      <c r="H41" s="7"/>
      <c r="I41" s="7"/>
    </row>
    <row r="42" spans="1:9" ht="15">
      <c r="A42" s="31" t="s">
        <v>208</v>
      </c>
      <c r="B42" s="42" t="s">
        <v>177</v>
      </c>
      <c r="C42" s="42" t="s">
        <v>206</v>
      </c>
      <c r="D42" s="87" t="s">
        <v>67</v>
      </c>
      <c r="E42" s="42" t="s">
        <v>48</v>
      </c>
      <c r="F42" s="42" t="s">
        <v>209</v>
      </c>
      <c r="G42" s="88">
        <v>48</v>
      </c>
      <c r="H42" s="7"/>
      <c r="I42" s="7"/>
    </row>
    <row r="43" spans="1:9" ht="15">
      <c r="A43" s="31" t="s">
        <v>210</v>
      </c>
      <c r="B43" s="42" t="s">
        <v>177</v>
      </c>
      <c r="C43" s="42" t="s">
        <v>206</v>
      </c>
      <c r="D43" s="87" t="s">
        <v>67</v>
      </c>
      <c r="E43" s="42" t="s">
        <v>48</v>
      </c>
      <c r="F43" s="42" t="s">
        <v>211</v>
      </c>
      <c r="G43" s="88">
        <v>28</v>
      </c>
      <c r="H43" s="7"/>
      <c r="I43" s="7"/>
    </row>
    <row r="44" spans="1:9" ht="15">
      <c r="A44" s="31" t="s">
        <v>212</v>
      </c>
      <c r="B44" s="42" t="s">
        <v>177</v>
      </c>
      <c r="C44" s="42" t="s">
        <v>206</v>
      </c>
      <c r="D44" s="87" t="s">
        <v>67</v>
      </c>
      <c r="E44" s="42" t="s">
        <v>48</v>
      </c>
      <c r="F44" s="42" t="s">
        <v>213</v>
      </c>
      <c r="G44" s="88">
        <v>58.4</v>
      </c>
      <c r="H44" s="7"/>
      <c r="I44" s="7"/>
    </row>
    <row r="45" spans="1:9" ht="15">
      <c r="A45" s="31" t="s">
        <v>39</v>
      </c>
      <c r="B45" s="42" t="s">
        <v>177</v>
      </c>
      <c r="C45" s="42" t="s">
        <v>206</v>
      </c>
      <c r="D45" s="87" t="s">
        <v>67</v>
      </c>
      <c r="E45" s="42" t="s">
        <v>48</v>
      </c>
      <c r="F45" s="42" t="s">
        <v>214</v>
      </c>
      <c r="G45" s="88">
        <v>4</v>
      </c>
      <c r="H45" s="7"/>
      <c r="I45" s="7"/>
    </row>
    <row r="46" spans="1:9" ht="15">
      <c r="A46" s="31" t="s">
        <v>256</v>
      </c>
      <c r="B46" s="42" t="s">
        <v>177</v>
      </c>
      <c r="C46" s="42" t="s">
        <v>206</v>
      </c>
      <c r="D46" s="87" t="s">
        <v>67</v>
      </c>
      <c r="E46" s="42" t="s">
        <v>48</v>
      </c>
      <c r="F46" s="42" t="s">
        <v>215</v>
      </c>
      <c r="G46" s="88">
        <v>49.5</v>
      </c>
      <c r="H46" s="7"/>
      <c r="I46" s="7"/>
    </row>
    <row r="47" spans="1:9" ht="15">
      <c r="A47" s="31" t="s">
        <v>253</v>
      </c>
      <c r="B47" s="42" t="s">
        <v>177</v>
      </c>
      <c r="C47" s="42" t="s">
        <v>206</v>
      </c>
      <c r="D47" s="87" t="s">
        <v>67</v>
      </c>
      <c r="E47" s="42" t="s">
        <v>48</v>
      </c>
      <c r="F47" s="42" t="s">
        <v>216</v>
      </c>
      <c r="G47" s="88">
        <v>496.5</v>
      </c>
      <c r="H47" s="7"/>
      <c r="I47" s="7"/>
    </row>
    <row r="48" spans="1:9" ht="15">
      <c r="A48" s="55" t="s">
        <v>179</v>
      </c>
      <c r="B48" s="42" t="s">
        <v>177</v>
      </c>
      <c r="C48" s="42" t="s">
        <v>206</v>
      </c>
      <c r="D48" s="87" t="s">
        <v>67</v>
      </c>
      <c r="E48" s="42" t="s">
        <v>48</v>
      </c>
      <c r="F48" s="42" t="s">
        <v>217</v>
      </c>
      <c r="G48" s="88">
        <v>5</v>
      </c>
      <c r="H48" s="7"/>
      <c r="I48" s="7"/>
    </row>
    <row r="49" spans="1:9" ht="15">
      <c r="A49" s="31" t="s">
        <v>176</v>
      </c>
      <c r="B49" s="42" t="s">
        <v>177</v>
      </c>
      <c r="C49" s="42" t="s">
        <v>206</v>
      </c>
      <c r="D49" s="87" t="s">
        <v>67</v>
      </c>
      <c r="E49" s="42" t="s">
        <v>48</v>
      </c>
      <c r="F49" s="42" t="s">
        <v>218</v>
      </c>
      <c r="G49" s="88">
        <f>G50+G51</f>
        <v>623.7</v>
      </c>
      <c r="H49" s="7"/>
      <c r="I49" s="7"/>
    </row>
    <row r="50" spans="1:9" ht="15">
      <c r="A50" s="31" t="s">
        <v>175</v>
      </c>
      <c r="B50" s="42" t="s">
        <v>177</v>
      </c>
      <c r="C50" s="42" t="s">
        <v>206</v>
      </c>
      <c r="D50" s="87" t="s">
        <v>67</v>
      </c>
      <c r="E50" s="42" t="s">
        <v>48</v>
      </c>
      <c r="F50" s="42" t="s">
        <v>219</v>
      </c>
      <c r="G50" s="88">
        <v>500</v>
      </c>
      <c r="H50" s="7"/>
      <c r="I50" s="7"/>
    </row>
    <row r="51" spans="1:9" ht="15">
      <c r="A51" s="31" t="s">
        <v>220</v>
      </c>
      <c r="B51" s="42" t="s">
        <v>177</v>
      </c>
      <c r="C51" s="42" t="s">
        <v>206</v>
      </c>
      <c r="D51" s="87" t="s">
        <v>67</v>
      </c>
      <c r="E51" s="42" t="s">
        <v>48</v>
      </c>
      <c r="F51" s="42" t="s">
        <v>221</v>
      </c>
      <c r="G51" s="88">
        <v>123.7</v>
      </c>
      <c r="H51" s="7"/>
      <c r="I51" s="7"/>
    </row>
    <row r="52" spans="1:9" ht="60">
      <c r="A52" s="31" t="s">
        <v>348</v>
      </c>
      <c r="B52" s="42" t="s">
        <v>177</v>
      </c>
      <c r="C52" s="42" t="s">
        <v>206</v>
      </c>
      <c r="D52" s="87" t="s">
        <v>67</v>
      </c>
      <c r="E52" s="42" t="s">
        <v>347</v>
      </c>
      <c r="F52" s="42" t="s">
        <v>199</v>
      </c>
      <c r="G52" s="88">
        <f>G53</f>
        <v>19</v>
      </c>
      <c r="H52" s="7"/>
      <c r="I52" s="7"/>
    </row>
    <row r="53" spans="1:9" ht="15">
      <c r="A53" s="31" t="s">
        <v>201</v>
      </c>
      <c r="B53" s="42" t="s">
        <v>177</v>
      </c>
      <c r="C53" s="42" t="s">
        <v>206</v>
      </c>
      <c r="D53" s="87" t="s">
        <v>67</v>
      </c>
      <c r="E53" s="42" t="s">
        <v>347</v>
      </c>
      <c r="F53" s="42" t="s">
        <v>202</v>
      </c>
      <c r="G53" s="88">
        <f>G54</f>
        <v>19</v>
      </c>
      <c r="H53" s="7"/>
      <c r="I53" s="7"/>
    </row>
    <row r="54" spans="1:9" ht="15">
      <c r="A54" s="55" t="s">
        <v>179</v>
      </c>
      <c r="B54" s="42" t="s">
        <v>177</v>
      </c>
      <c r="C54" s="42" t="s">
        <v>206</v>
      </c>
      <c r="D54" s="87" t="s">
        <v>67</v>
      </c>
      <c r="E54" s="42" t="s">
        <v>347</v>
      </c>
      <c r="F54" s="42" t="s">
        <v>217</v>
      </c>
      <c r="G54" s="88">
        <v>19</v>
      </c>
      <c r="H54" s="7"/>
      <c r="I54" s="7"/>
    </row>
    <row r="55" spans="1:9" ht="24">
      <c r="A55" s="85" t="s">
        <v>323</v>
      </c>
      <c r="B55" s="67" t="s">
        <v>177</v>
      </c>
      <c r="C55" s="67" t="s">
        <v>206</v>
      </c>
      <c r="D55" s="86" t="s">
        <v>324</v>
      </c>
      <c r="E55" s="67" t="s">
        <v>199</v>
      </c>
      <c r="F55" s="67" t="s">
        <v>199</v>
      </c>
      <c r="G55" s="84">
        <f>G56</f>
        <v>0.7</v>
      </c>
      <c r="H55" s="7"/>
      <c r="I55" s="7"/>
    </row>
    <row r="56" spans="1:9" ht="60" customHeight="1">
      <c r="A56" s="31" t="s">
        <v>339</v>
      </c>
      <c r="B56" s="42" t="s">
        <v>177</v>
      </c>
      <c r="C56" s="42" t="s">
        <v>206</v>
      </c>
      <c r="D56" s="87" t="s">
        <v>325</v>
      </c>
      <c r="E56" s="42" t="s">
        <v>199</v>
      </c>
      <c r="F56" s="42" t="s">
        <v>199</v>
      </c>
      <c r="G56" s="88">
        <f>G57</f>
        <v>0.7</v>
      </c>
      <c r="H56" s="7"/>
      <c r="I56" s="7"/>
    </row>
    <row r="57" spans="1:9" ht="24" customHeight="1">
      <c r="A57" s="31" t="s">
        <v>47</v>
      </c>
      <c r="B57" s="42" t="s">
        <v>177</v>
      </c>
      <c r="C57" s="42" t="s">
        <v>206</v>
      </c>
      <c r="D57" s="87" t="s">
        <v>325</v>
      </c>
      <c r="E57" s="42" t="s">
        <v>48</v>
      </c>
      <c r="F57" s="42" t="s">
        <v>199</v>
      </c>
      <c r="G57" s="88">
        <f>G58</f>
        <v>0.7</v>
      </c>
      <c r="H57" s="7"/>
      <c r="I57" s="7"/>
    </row>
    <row r="58" spans="1:9" ht="14.25" customHeight="1">
      <c r="A58" s="31" t="s">
        <v>176</v>
      </c>
      <c r="B58" s="42" t="s">
        <v>177</v>
      </c>
      <c r="C58" s="42" t="s">
        <v>206</v>
      </c>
      <c r="D58" s="87" t="s">
        <v>325</v>
      </c>
      <c r="E58" s="42" t="s">
        <v>48</v>
      </c>
      <c r="F58" s="42" t="s">
        <v>218</v>
      </c>
      <c r="G58" s="88">
        <f>G59</f>
        <v>0.7</v>
      </c>
      <c r="H58" s="7"/>
      <c r="I58" s="7"/>
    </row>
    <row r="59" spans="1:9" ht="13.5" customHeight="1">
      <c r="A59" s="31" t="s">
        <v>220</v>
      </c>
      <c r="B59" s="42" t="s">
        <v>177</v>
      </c>
      <c r="C59" s="42" t="s">
        <v>206</v>
      </c>
      <c r="D59" s="87" t="s">
        <v>325</v>
      </c>
      <c r="E59" s="42" t="s">
        <v>48</v>
      </c>
      <c r="F59" s="42" t="s">
        <v>221</v>
      </c>
      <c r="G59" s="88">
        <v>0.7</v>
      </c>
      <c r="H59" s="7"/>
      <c r="I59" s="7"/>
    </row>
    <row r="60" spans="1:9" ht="15">
      <c r="A60" s="85" t="s">
        <v>225</v>
      </c>
      <c r="B60" s="67" t="s">
        <v>177</v>
      </c>
      <c r="C60" s="67" t="s">
        <v>234</v>
      </c>
      <c r="D60" s="67" t="s">
        <v>68</v>
      </c>
      <c r="E60" s="67" t="s">
        <v>199</v>
      </c>
      <c r="F60" s="67" t="s">
        <v>199</v>
      </c>
      <c r="G60" s="84">
        <f aca="true" t="shared" si="1" ref="G60:G65">G61</f>
        <v>100</v>
      </c>
      <c r="H60" s="7"/>
      <c r="I60" s="7"/>
    </row>
    <row r="61" spans="1:9" ht="12.75" customHeight="1">
      <c r="A61" s="85" t="s">
        <v>62</v>
      </c>
      <c r="B61" s="67" t="s">
        <v>177</v>
      </c>
      <c r="C61" s="67" t="s">
        <v>234</v>
      </c>
      <c r="D61" s="86" t="s">
        <v>64</v>
      </c>
      <c r="E61" s="67" t="s">
        <v>199</v>
      </c>
      <c r="F61" s="67" t="s">
        <v>199</v>
      </c>
      <c r="G61" s="84">
        <f t="shared" si="1"/>
        <v>100</v>
      </c>
      <c r="H61" s="7"/>
      <c r="I61" s="7"/>
    </row>
    <row r="62" spans="1:9" ht="24">
      <c r="A62" s="31" t="s">
        <v>69</v>
      </c>
      <c r="B62" s="42" t="s">
        <v>177</v>
      </c>
      <c r="C62" s="42" t="s">
        <v>234</v>
      </c>
      <c r="D62" s="87" t="s">
        <v>65</v>
      </c>
      <c r="E62" s="42" t="s">
        <v>199</v>
      </c>
      <c r="F62" s="42" t="s">
        <v>199</v>
      </c>
      <c r="G62" s="88">
        <f t="shared" si="1"/>
        <v>100</v>
      </c>
      <c r="H62" s="7"/>
      <c r="I62" s="7"/>
    </row>
    <row r="63" spans="1:9" ht="24">
      <c r="A63" s="89" t="s">
        <v>316</v>
      </c>
      <c r="B63" s="42" t="s">
        <v>177</v>
      </c>
      <c r="C63" s="42" t="s">
        <v>234</v>
      </c>
      <c r="D63" s="87" t="s">
        <v>66</v>
      </c>
      <c r="E63" s="42" t="s">
        <v>199</v>
      </c>
      <c r="F63" s="42" t="s">
        <v>199</v>
      </c>
      <c r="G63" s="88">
        <f t="shared" si="1"/>
        <v>100</v>
      </c>
      <c r="H63" s="7"/>
      <c r="I63" s="7"/>
    </row>
    <row r="64" spans="1:9" ht="15">
      <c r="A64" s="89" t="s">
        <v>70</v>
      </c>
      <c r="B64" s="42" t="s">
        <v>177</v>
      </c>
      <c r="C64" s="42" t="s">
        <v>234</v>
      </c>
      <c r="D64" s="40" t="s">
        <v>71</v>
      </c>
      <c r="E64" s="42" t="s">
        <v>199</v>
      </c>
      <c r="F64" s="42" t="s">
        <v>199</v>
      </c>
      <c r="G64" s="88">
        <f t="shared" si="1"/>
        <v>100</v>
      </c>
      <c r="H64" s="7"/>
      <c r="I64" s="7"/>
    </row>
    <row r="65" spans="1:9" ht="15">
      <c r="A65" s="31" t="s">
        <v>49</v>
      </c>
      <c r="B65" s="42" t="s">
        <v>177</v>
      </c>
      <c r="C65" s="42" t="s">
        <v>234</v>
      </c>
      <c r="D65" s="40" t="s">
        <v>71</v>
      </c>
      <c r="E65" s="42" t="s">
        <v>50</v>
      </c>
      <c r="F65" s="42" t="s">
        <v>199</v>
      </c>
      <c r="G65" s="88">
        <f t="shared" si="1"/>
        <v>100</v>
      </c>
      <c r="H65" s="7"/>
      <c r="I65" s="7"/>
    </row>
    <row r="66" spans="1:9" ht="15">
      <c r="A66" s="31" t="s">
        <v>201</v>
      </c>
      <c r="B66" s="42" t="s">
        <v>177</v>
      </c>
      <c r="C66" s="42" t="s">
        <v>234</v>
      </c>
      <c r="D66" s="40" t="s">
        <v>71</v>
      </c>
      <c r="E66" s="42" t="s">
        <v>50</v>
      </c>
      <c r="F66" s="40">
        <v>200</v>
      </c>
      <c r="G66" s="88">
        <f>+G67</f>
        <v>100</v>
      </c>
      <c r="H66" s="7"/>
      <c r="I66" s="7"/>
    </row>
    <row r="67" spans="1:9" ht="15">
      <c r="A67" s="31" t="s">
        <v>179</v>
      </c>
      <c r="B67" s="42" t="s">
        <v>177</v>
      </c>
      <c r="C67" s="42" t="s">
        <v>234</v>
      </c>
      <c r="D67" s="40" t="s">
        <v>71</v>
      </c>
      <c r="E67" s="42" t="s">
        <v>50</v>
      </c>
      <c r="F67" s="40">
        <v>290</v>
      </c>
      <c r="G67" s="88">
        <v>100</v>
      </c>
      <c r="H67" s="7"/>
      <c r="I67" s="7"/>
    </row>
    <row r="68" spans="1:9" ht="24">
      <c r="A68" s="73" t="s">
        <v>296</v>
      </c>
      <c r="B68" s="66" t="s">
        <v>232</v>
      </c>
      <c r="C68" s="67" t="s">
        <v>198</v>
      </c>
      <c r="D68" s="90" t="s">
        <v>68</v>
      </c>
      <c r="E68" s="67" t="s">
        <v>199</v>
      </c>
      <c r="F68" s="67" t="s">
        <v>199</v>
      </c>
      <c r="G68" s="84">
        <f aca="true" t="shared" si="2" ref="G68:G73">G69</f>
        <v>84</v>
      </c>
      <c r="H68" s="7"/>
      <c r="I68" s="7"/>
    </row>
    <row r="69" spans="1:9" ht="15">
      <c r="A69" s="73" t="s">
        <v>297</v>
      </c>
      <c r="B69" s="66" t="s">
        <v>232</v>
      </c>
      <c r="C69" s="67" t="s">
        <v>231</v>
      </c>
      <c r="D69" s="90" t="s">
        <v>68</v>
      </c>
      <c r="E69" s="67" t="s">
        <v>199</v>
      </c>
      <c r="F69" s="67" t="s">
        <v>199</v>
      </c>
      <c r="G69" s="84">
        <f t="shared" si="2"/>
        <v>84</v>
      </c>
      <c r="H69" s="7"/>
      <c r="I69" s="7"/>
    </row>
    <row r="70" spans="1:9" ht="12.75" customHeight="1">
      <c r="A70" s="85" t="s">
        <v>62</v>
      </c>
      <c r="B70" s="67" t="s">
        <v>232</v>
      </c>
      <c r="C70" s="67" t="s">
        <v>231</v>
      </c>
      <c r="D70" s="86" t="s">
        <v>64</v>
      </c>
      <c r="E70" s="67" t="s">
        <v>199</v>
      </c>
      <c r="F70" s="67" t="s">
        <v>199</v>
      </c>
      <c r="G70" s="84">
        <f t="shared" si="2"/>
        <v>84</v>
      </c>
      <c r="H70" s="7"/>
      <c r="I70" s="7"/>
    </row>
    <row r="71" spans="1:9" ht="24">
      <c r="A71" s="31" t="s">
        <v>69</v>
      </c>
      <c r="B71" s="42" t="s">
        <v>232</v>
      </c>
      <c r="C71" s="42" t="s">
        <v>231</v>
      </c>
      <c r="D71" s="87" t="s">
        <v>65</v>
      </c>
      <c r="E71" s="42" t="s">
        <v>199</v>
      </c>
      <c r="F71" s="42" t="s">
        <v>199</v>
      </c>
      <c r="G71" s="88">
        <f t="shared" si="2"/>
        <v>84</v>
      </c>
      <c r="H71" s="7"/>
      <c r="I71" s="7"/>
    </row>
    <row r="72" spans="1:9" ht="24">
      <c r="A72" s="89" t="s">
        <v>316</v>
      </c>
      <c r="B72" s="42" t="s">
        <v>232</v>
      </c>
      <c r="C72" s="42" t="s">
        <v>231</v>
      </c>
      <c r="D72" s="87" t="s">
        <v>66</v>
      </c>
      <c r="E72" s="42" t="s">
        <v>199</v>
      </c>
      <c r="F72" s="42" t="s">
        <v>199</v>
      </c>
      <c r="G72" s="88">
        <f t="shared" si="2"/>
        <v>84</v>
      </c>
      <c r="H72" s="7"/>
      <c r="I72" s="7"/>
    </row>
    <row r="73" spans="1:9" ht="24">
      <c r="A73" s="89" t="s">
        <v>335</v>
      </c>
      <c r="B73" s="42" t="s">
        <v>232</v>
      </c>
      <c r="C73" s="42" t="s">
        <v>231</v>
      </c>
      <c r="D73" s="87" t="s">
        <v>298</v>
      </c>
      <c r="E73" s="42" t="s">
        <v>199</v>
      </c>
      <c r="F73" s="42" t="s">
        <v>199</v>
      </c>
      <c r="G73" s="88">
        <f t="shared" si="2"/>
        <v>84</v>
      </c>
      <c r="H73" s="7"/>
      <c r="I73" s="7"/>
    </row>
    <row r="74" spans="1:9" ht="24">
      <c r="A74" s="31" t="s">
        <v>47</v>
      </c>
      <c r="B74" s="42" t="s">
        <v>232</v>
      </c>
      <c r="C74" s="42" t="s">
        <v>231</v>
      </c>
      <c r="D74" s="87" t="s">
        <v>298</v>
      </c>
      <c r="E74" s="42" t="s">
        <v>48</v>
      </c>
      <c r="F74" s="42" t="s">
        <v>199</v>
      </c>
      <c r="G74" s="88">
        <f>G75+G79</f>
        <v>84</v>
      </c>
      <c r="H74" s="7"/>
      <c r="I74" s="7"/>
    </row>
    <row r="75" spans="1:9" ht="15">
      <c r="A75" s="31" t="s">
        <v>201</v>
      </c>
      <c r="B75" s="42" t="s">
        <v>232</v>
      </c>
      <c r="C75" s="42" t="s">
        <v>231</v>
      </c>
      <c r="D75" s="87" t="s">
        <v>298</v>
      </c>
      <c r="E75" s="42" t="s">
        <v>48</v>
      </c>
      <c r="F75" s="42" t="s">
        <v>202</v>
      </c>
      <c r="G75" s="88">
        <f>G76</f>
        <v>32</v>
      </c>
      <c r="H75" s="7"/>
      <c r="I75" s="7"/>
    </row>
    <row r="76" spans="1:9" ht="15">
      <c r="A76" s="31" t="s">
        <v>252</v>
      </c>
      <c r="B76" s="42" t="s">
        <v>232</v>
      </c>
      <c r="C76" s="42" t="s">
        <v>231</v>
      </c>
      <c r="D76" s="87" t="s">
        <v>298</v>
      </c>
      <c r="E76" s="42" t="s">
        <v>48</v>
      </c>
      <c r="F76" s="42" t="s">
        <v>207</v>
      </c>
      <c r="G76" s="88">
        <f>G77+G78</f>
        <v>32</v>
      </c>
      <c r="H76" s="7"/>
      <c r="I76" s="7"/>
    </row>
    <row r="77" spans="1:9" ht="15" hidden="1">
      <c r="A77" s="31" t="s">
        <v>256</v>
      </c>
      <c r="B77" s="42" t="s">
        <v>232</v>
      </c>
      <c r="C77" s="42" t="s">
        <v>231</v>
      </c>
      <c r="D77" s="87" t="s">
        <v>298</v>
      </c>
      <c r="E77" s="42" t="s">
        <v>48</v>
      </c>
      <c r="F77" s="42" t="s">
        <v>215</v>
      </c>
      <c r="G77" s="88"/>
      <c r="H77" s="7"/>
      <c r="I77" s="7"/>
    </row>
    <row r="78" spans="1:9" ht="15">
      <c r="A78" s="31" t="s">
        <v>253</v>
      </c>
      <c r="B78" s="42" t="s">
        <v>232</v>
      </c>
      <c r="C78" s="42" t="s">
        <v>231</v>
      </c>
      <c r="D78" s="87" t="s">
        <v>298</v>
      </c>
      <c r="E78" s="42" t="s">
        <v>48</v>
      </c>
      <c r="F78" s="42" t="s">
        <v>216</v>
      </c>
      <c r="G78" s="88">
        <v>32</v>
      </c>
      <c r="H78" s="7"/>
      <c r="I78" s="7"/>
    </row>
    <row r="79" spans="1:9" ht="15">
      <c r="A79" s="31" t="s">
        <v>176</v>
      </c>
      <c r="B79" s="42" t="s">
        <v>232</v>
      </c>
      <c r="C79" s="42" t="s">
        <v>231</v>
      </c>
      <c r="D79" s="87" t="s">
        <v>298</v>
      </c>
      <c r="E79" s="42" t="s">
        <v>48</v>
      </c>
      <c r="F79" s="42" t="s">
        <v>218</v>
      </c>
      <c r="G79" s="88">
        <f>G80+G81</f>
        <v>52</v>
      </c>
      <c r="H79" s="7"/>
      <c r="I79" s="7"/>
    </row>
    <row r="80" spans="1:9" ht="15">
      <c r="A80" s="31" t="s">
        <v>175</v>
      </c>
      <c r="B80" s="42" t="s">
        <v>232</v>
      </c>
      <c r="C80" s="42" t="s">
        <v>231</v>
      </c>
      <c r="D80" s="87" t="s">
        <v>298</v>
      </c>
      <c r="E80" s="42" t="s">
        <v>48</v>
      </c>
      <c r="F80" s="42" t="s">
        <v>219</v>
      </c>
      <c r="G80" s="88">
        <v>50</v>
      </c>
      <c r="H80" s="7"/>
      <c r="I80" s="7"/>
    </row>
    <row r="81" spans="1:9" ht="15">
      <c r="A81" s="31" t="s">
        <v>220</v>
      </c>
      <c r="B81" s="42" t="s">
        <v>232</v>
      </c>
      <c r="C81" s="42" t="s">
        <v>231</v>
      </c>
      <c r="D81" s="87" t="s">
        <v>298</v>
      </c>
      <c r="E81" s="42" t="s">
        <v>48</v>
      </c>
      <c r="F81" s="42" t="s">
        <v>221</v>
      </c>
      <c r="G81" s="88">
        <v>2</v>
      </c>
      <c r="H81" s="7"/>
      <c r="I81" s="7"/>
    </row>
    <row r="82" spans="1:9" ht="15">
      <c r="A82" s="85" t="s">
        <v>60</v>
      </c>
      <c r="B82" s="67" t="s">
        <v>206</v>
      </c>
      <c r="C82" s="67" t="s">
        <v>198</v>
      </c>
      <c r="D82" s="67" t="s">
        <v>68</v>
      </c>
      <c r="E82" s="67" t="s">
        <v>199</v>
      </c>
      <c r="F82" s="67" t="s">
        <v>199</v>
      </c>
      <c r="G82" s="84">
        <f>G83+G93</f>
        <v>870</v>
      </c>
      <c r="H82" s="7"/>
      <c r="I82" s="7"/>
    </row>
    <row r="83" spans="1:9" ht="15">
      <c r="A83" s="54" t="s">
        <v>119</v>
      </c>
      <c r="B83" s="75" t="s">
        <v>206</v>
      </c>
      <c r="C83" s="75" t="s">
        <v>38</v>
      </c>
      <c r="D83" s="75" t="s">
        <v>68</v>
      </c>
      <c r="E83" s="75" t="s">
        <v>199</v>
      </c>
      <c r="F83" s="75" t="s">
        <v>199</v>
      </c>
      <c r="G83" s="84">
        <f>G84</f>
        <v>409</v>
      </c>
      <c r="H83" s="7"/>
      <c r="I83" s="7"/>
    </row>
    <row r="84" spans="1:9" ht="12.75" customHeight="1">
      <c r="A84" s="85" t="s">
        <v>62</v>
      </c>
      <c r="B84" s="67" t="s">
        <v>206</v>
      </c>
      <c r="C84" s="67" t="s">
        <v>38</v>
      </c>
      <c r="D84" s="86" t="s">
        <v>64</v>
      </c>
      <c r="E84" s="67" t="s">
        <v>199</v>
      </c>
      <c r="F84" s="67" t="s">
        <v>199</v>
      </c>
      <c r="G84" s="84">
        <f aca="true" t="shared" si="3" ref="G84:G89">G85</f>
        <v>409</v>
      </c>
      <c r="H84" s="7"/>
      <c r="I84" s="7"/>
    </row>
    <row r="85" spans="1:9" ht="24">
      <c r="A85" s="31" t="s">
        <v>69</v>
      </c>
      <c r="B85" s="79" t="s">
        <v>206</v>
      </c>
      <c r="C85" s="42" t="s">
        <v>38</v>
      </c>
      <c r="D85" s="87" t="s">
        <v>65</v>
      </c>
      <c r="E85" s="42" t="s">
        <v>199</v>
      </c>
      <c r="F85" s="42" t="s">
        <v>199</v>
      </c>
      <c r="G85" s="88">
        <f t="shared" si="3"/>
        <v>409</v>
      </c>
      <c r="H85" s="7"/>
      <c r="I85" s="7"/>
    </row>
    <row r="86" spans="1:9" ht="24">
      <c r="A86" s="89" t="s">
        <v>316</v>
      </c>
      <c r="B86" s="42" t="s">
        <v>206</v>
      </c>
      <c r="C86" s="42" t="s">
        <v>38</v>
      </c>
      <c r="D86" s="87" t="s">
        <v>66</v>
      </c>
      <c r="E86" s="42" t="s">
        <v>199</v>
      </c>
      <c r="F86" s="42" t="s">
        <v>199</v>
      </c>
      <c r="G86" s="88">
        <f>G87</f>
        <v>409</v>
      </c>
      <c r="H86" s="7"/>
      <c r="I86" s="7"/>
    </row>
    <row r="87" spans="1:9" ht="15">
      <c r="A87" s="91" t="s">
        <v>265</v>
      </c>
      <c r="B87" s="42" t="s">
        <v>206</v>
      </c>
      <c r="C87" s="42" t="s">
        <v>38</v>
      </c>
      <c r="D87" s="87" t="s">
        <v>266</v>
      </c>
      <c r="E87" s="42" t="s">
        <v>199</v>
      </c>
      <c r="F87" s="42" t="s">
        <v>199</v>
      </c>
      <c r="G87" s="88">
        <f t="shared" si="3"/>
        <v>409</v>
      </c>
      <c r="H87" s="7"/>
      <c r="I87" s="7"/>
    </row>
    <row r="88" spans="1:9" ht="24">
      <c r="A88" s="31" t="s">
        <v>47</v>
      </c>
      <c r="B88" s="42" t="s">
        <v>206</v>
      </c>
      <c r="C88" s="42" t="s">
        <v>38</v>
      </c>
      <c r="D88" s="40" t="s">
        <v>266</v>
      </c>
      <c r="E88" s="42" t="s">
        <v>48</v>
      </c>
      <c r="F88" s="42" t="s">
        <v>199</v>
      </c>
      <c r="G88" s="88">
        <f t="shared" si="3"/>
        <v>409</v>
      </c>
      <c r="H88" s="7"/>
      <c r="I88" s="7"/>
    </row>
    <row r="89" spans="1:9" ht="15">
      <c r="A89" s="31" t="s">
        <v>201</v>
      </c>
      <c r="B89" s="42" t="s">
        <v>206</v>
      </c>
      <c r="C89" s="42" t="s">
        <v>38</v>
      </c>
      <c r="D89" s="40" t="s">
        <v>266</v>
      </c>
      <c r="E89" s="42" t="s">
        <v>48</v>
      </c>
      <c r="F89" s="42" t="s">
        <v>202</v>
      </c>
      <c r="G89" s="88">
        <f t="shared" si="3"/>
        <v>409</v>
      </c>
      <c r="H89" s="7"/>
      <c r="I89" s="7"/>
    </row>
    <row r="90" spans="1:9" ht="15">
      <c r="A90" s="31" t="s">
        <v>252</v>
      </c>
      <c r="B90" s="42" t="s">
        <v>206</v>
      </c>
      <c r="C90" s="42" t="s">
        <v>38</v>
      </c>
      <c r="D90" s="40" t="s">
        <v>266</v>
      </c>
      <c r="E90" s="42" t="s">
        <v>48</v>
      </c>
      <c r="F90" s="42" t="s">
        <v>207</v>
      </c>
      <c r="G90" s="88">
        <f>G91+G92</f>
        <v>409</v>
      </c>
      <c r="H90" s="7"/>
      <c r="I90" s="7"/>
    </row>
    <row r="91" spans="1:9" ht="15">
      <c r="A91" s="31" t="s">
        <v>256</v>
      </c>
      <c r="B91" s="42" t="s">
        <v>206</v>
      </c>
      <c r="C91" s="42" t="s">
        <v>38</v>
      </c>
      <c r="D91" s="40" t="s">
        <v>266</v>
      </c>
      <c r="E91" s="42" t="s">
        <v>48</v>
      </c>
      <c r="F91" s="42" t="s">
        <v>215</v>
      </c>
      <c r="G91" s="88">
        <v>309</v>
      </c>
      <c r="H91" s="7"/>
      <c r="I91" s="7"/>
    </row>
    <row r="92" spans="1:9" ht="15">
      <c r="A92" s="31" t="s">
        <v>253</v>
      </c>
      <c r="B92" s="42" t="s">
        <v>206</v>
      </c>
      <c r="C92" s="42" t="s">
        <v>38</v>
      </c>
      <c r="D92" s="40" t="s">
        <v>266</v>
      </c>
      <c r="E92" s="42" t="s">
        <v>48</v>
      </c>
      <c r="F92" s="42" t="s">
        <v>216</v>
      </c>
      <c r="G92" s="88">
        <v>100</v>
      </c>
      <c r="H92" s="7"/>
      <c r="I92" s="7"/>
    </row>
    <row r="93" spans="1:9" ht="15">
      <c r="A93" s="85" t="s">
        <v>61</v>
      </c>
      <c r="B93" s="67" t="s">
        <v>206</v>
      </c>
      <c r="C93" s="67" t="s">
        <v>258</v>
      </c>
      <c r="D93" s="67" t="s">
        <v>68</v>
      </c>
      <c r="E93" s="67" t="s">
        <v>199</v>
      </c>
      <c r="F93" s="67" t="s">
        <v>199</v>
      </c>
      <c r="G93" s="84">
        <f aca="true" t="shared" si="4" ref="G93:G98">G94</f>
        <v>461</v>
      </c>
      <c r="H93" s="7"/>
      <c r="I93" s="7"/>
    </row>
    <row r="94" spans="1:9" ht="13.5" customHeight="1">
      <c r="A94" s="85" t="s">
        <v>62</v>
      </c>
      <c r="B94" s="67" t="s">
        <v>206</v>
      </c>
      <c r="C94" s="67" t="s">
        <v>258</v>
      </c>
      <c r="D94" s="86" t="s">
        <v>64</v>
      </c>
      <c r="E94" s="67" t="s">
        <v>199</v>
      </c>
      <c r="F94" s="67" t="s">
        <v>199</v>
      </c>
      <c r="G94" s="84">
        <f t="shared" si="4"/>
        <v>461</v>
      </c>
      <c r="H94" s="7"/>
      <c r="I94" s="7"/>
    </row>
    <row r="95" spans="1:9" ht="24">
      <c r="A95" s="31" t="s">
        <v>69</v>
      </c>
      <c r="B95" s="42" t="s">
        <v>206</v>
      </c>
      <c r="C95" s="42" t="s">
        <v>258</v>
      </c>
      <c r="D95" s="87" t="s">
        <v>65</v>
      </c>
      <c r="E95" s="42" t="s">
        <v>199</v>
      </c>
      <c r="F95" s="42" t="s">
        <v>199</v>
      </c>
      <c r="G95" s="88">
        <f t="shared" si="4"/>
        <v>461</v>
      </c>
      <c r="H95" s="7"/>
      <c r="I95" s="7"/>
    </row>
    <row r="96" spans="1:9" ht="24">
      <c r="A96" s="89" t="s">
        <v>316</v>
      </c>
      <c r="B96" s="42" t="s">
        <v>206</v>
      </c>
      <c r="C96" s="42" t="s">
        <v>258</v>
      </c>
      <c r="D96" s="87" t="s">
        <v>66</v>
      </c>
      <c r="E96" s="42" t="s">
        <v>199</v>
      </c>
      <c r="F96" s="42" t="s">
        <v>199</v>
      </c>
      <c r="G96" s="88">
        <f t="shared" si="4"/>
        <v>461</v>
      </c>
      <c r="H96" s="7"/>
      <c r="I96" s="7"/>
    </row>
    <row r="97" spans="1:9" ht="15">
      <c r="A97" s="91" t="s">
        <v>265</v>
      </c>
      <c r="B97" s="42" t="s">
        <v>206</v>
      </c>
      <c r="C97" s="42" t="s">
        <v>258</v>
      </c>
      <c r="D97" s="40" t="s">
        <v>266</v>
      </c>
      <c r="E97" s="42" t="s">
        <v>199</v>
      </c>
      <c r="F97" s="42" t="s">
        <v>199</v>
      </c>
      <c r="G97" s="88">
        <f t="shared" si="4"/>
        <v>461</v>
      </c>
      <c r="H97" s="7"/>
      <c r="I97" s="7"/>
    </row>
    <row r="98" spans="1:9" ht="24">
      <c r="A98" s="31" t="s">
        <v>47</v>
      </c>
      <c r="B98" s="42" t="s">
        <v>206</v>
      </c>
      <c r="C98" s="42" t="s">
        <v>258</v>
      </c>
      <c r="D98" s="40" t="s">
        <v>266</v>
      </c>
      <c r="E98" s="42" t="s">
        <v>48</v>
      </c>
      <c r="F98" s="42" t="s">
        <v>199</v>
      </c>
      <c r="G98" s="88">
        <f t="shared" si="4"/>
        <v>461</v>
      </c>
      <c r="H98" s="7"/>
      <c r="I98" s="7"/>
    </row>
    <row r="99" spans="1:9" ht="15">
      <c r="A99" s="31" t="s">
        <v>201</v>
      </c>
      <c r="B99" s="42" t="s">
        <v>206</v>
      </c>
      <c r="C99" s="42" t="s">
        <v>258</v>
      </c>
      <c r="D99" s="40" t="s">
        <v>266</v>
      </c>
      <c r="E99" s="42" t="s">
        <v>48</v>
      </c>
      <c r="F99" s="42" t="s">
        <v>202</v>
      </c>
      <c r="G99" s="88">
        <f>G100</f>
        <v>461</v>
      </c>
      <c r="H99" s="7"/>
      <c r="I99" s="7"/>
    </row>
    <row r="100" spans="1:9" ht="15">
      <c r="A100" s="31" t="s">
        <v>252</v>
      </c>
      <c r="B100" s="42" t="s">
        <v>206</v>
      </c>
      <c r="C100" s="42" t="s">
        <v>258</v>
      </c>
      <c r="D100" s="40" t="s">
        <v>266</v>
      </c>
      <c r="E100" s="42" t="s">
        <v>48</v>
      </c>
      <c r="F100" s="42" t="s">
        <v>207</v>
      </c>
      <c r="G100" s="88">
        <f>G101</f>
        <v>461</v>
      </c>
      <c r="H100" s="7"/>
      <c r="I100" s="7"/>
    </row>
    <row r="101" spans="1:9" ht="15">
      <c r="A101" s="31" t="s">
        <v>253</v>
      </c>
      <c r="B101" s="42" t="s">
        <v>206</v>
      </c>
      <c r="C101" s="42" t="s">
        <v>258</v>
      </c>
      <c r="D101" s="40" t="s">
        <v>266</v>
      </c>
      <c r="E101" s="42" t="s">
        <v>48</v>
      </c>
      <c r="F101" s="42" t="s">
        <v>216</v>
      </c>
      <c r="G101" s="88">
        <v>461</v>
      </c>
      <c r="H101" s="7"/>
      <c r="I101" s="7"/>
    </row>
    <row r="102" spans="1:9" ht="15">
      <c r="A102" s="92" t="s">
        <v>226</v>
      </c>
      <c r="B102" s="75" t="s">
        <v>178</v>
      </c>
      <c r="C102" s="75" t="s">
        <v>198</v>
      </c>
      <c r="D102" s="67" t="s">
        <v>68</v>
      </c>
      <c r="E102" s="75" t="s">
        <v>199</v>
      </c>
      <c r="F102" s="75" t="s">
        <v>199</v>
      </c>
      <c r="G102" s="93">
        <f>G103+G112+G123</f>
        <v>3007.7999999999997</v>
      </c>
      <c r="H102" s="7"/>
      <c r="I102" s="7"/>
    </row>
    <row r="103" spans="1:9" ht="15" hidden="1">
      <c r="A103" s="92" t="s">
        <v>172</v>
      </c>
      <c r="B103" s="75" t="s">
        <v>178</v>
      </c>
      <c r="C103" s="75" t="s">
        <v>177</v>
      </c>
      <c r="D103" s="75" t="s">
        <v>68</v>
      </c>
      <c r="E103" s="75" t="s">
        <v>199</v>
      </c>
      <c r="F103" s="75" t="s">
        <v>199</v>
      </c>
      <c r="G103" s="93">
        <f>G104</f>
        <v>0</v>
      </c>
      <c r="H103" s="7"/>
      <c r="I103" s="7"/>
    </row>
    <row r="104" spans="1:9" ht="14.25" customHeight="1" hidden="1">
      <c r="A104" s="85" t="s">
        <v>62</v>
      </c>
      <c r="B104" s="67" t="s">
        <v>178</v>
      </c>
      <c r="C104" s="67" t="s">
        <v>177</v>
      </c>
      <c r="D104" s="86" t="s">
        <v>64</v>
      </c>
      <c r="E104" s="75" t="s">
        <v>199</v>
      </c>
      <c r="F104" s="75" t="s">
        <v>199</v>
      </c>
      <c r="G104" s="93">
        <f aca="true" t="shared" si="5" ref="G104:G110">G105</f>
        <v>0</v>
      </c>
      <c r="H104" s="7"/>
      <c r="I104" s="7"/>
    </row>
    <row r="105" spans="1:9" ht="24" hidden="1">
      <c r="A105" s="31" t="s">
        <v>69</v>
      </c>
      <c r="B105" s="42" t="s">
        <v>178</v>
      </c>
      <c r="C105" s="42" t="s">
        <v>177</v>
      </c>
      <c r="D105" s="87" t="s">
        <v>65</v>
      </c>
      <c r="E105" s="79" t="s">
        <v>199</v>
      </c>
      <c r="F105" s="79" t="s">
        <v>199</v>
      </c>
      <c r="G105" s="94">
        <f t="shared" si="5"/>
        <v>0</v>
      </c>
      <c r="H105" s="7"/>
      <c r="I105" s="7"/>
    </row>
    <row r="106" spans="1:9" ht="24" hidden="1">
      <c r="A106" s="89" t="s">
        <v>316</v>
      </c>
      <c r="B106" s="42" t="s">
        <v>178</v>
      </c>
      <c r="C106" s="42" t="s">
        <v>177</v>
      </c>
      <c r="D106" s="87" t="s">
        <v>66</v>
      </c>
      <c r="E106" s="79" t="s">
        <v>199</v>
      </c>
      <c r="F106" s="79" t="s">
        <v>199</v>
      </c>
      <c r="G106" s="94">
        <f t="shared" si="5"/>
        <v>0</v>
      </c>
      <c r="H106" s="7"/>
      <c r="I106" s="7"/>
    </row>
    <row r="107" spans="1:9" ht="15" hidden="1">
      <c r="A107" s="95" t="s">
        <v>72</v>
      </c>
      <c r="B107" s="79" t="s">
        <v>178</v>
      </c>
      <c r="C107" s="79" t="s">
        <v>177</v>
      </c>
      <c r="D107" s="87" t="s">
        <v>73</v>
      </c>
      <c r="E107" s="79" t="s">
        <v>199</v>
      </c>
      <c r="F107" s="79" t="s">
        <v>199</v>
      </c>
      <c r="G107" s="94">
        <f t="shared" si="5"/>
        <v>0</v>
      </c>
      <c r="H107" s="7"/>
      <c r="I107" s="7"/>
    </row>
    <row r="108" spans="1:9" ht="24" hidden="1">
      <c r="A108" s="31" t="s">
        <v>47</v>
      </c>
      <c r="B108" s="79" t="s">
        <v>178</v>
      </c>
      <c r="C108" s="79" t="s">
        <v>177</v>
      </c>
      <c r="D108" s="87" t="s">
        <v>73</v>
      </c>
      <c r="E108" s="42" t="s">
        <v>48</v>
      </c>
      <c r="F108" s="79" t="s">
        <v>199</v>
      </c>
      <c r="G108" s="94">
        <f t="shared" si="5"/>
        <v>0</v>
      </c>
      <c r="H108" s="7"/>
      <c r="I108" s="7"/>
    </row>
    <row r="109" spans="1:9" ht="15" hidden="1">
      <c r="A109" s="31" t="s">
        <v>201</v>
      </c>
      <c r="B109" s="42" t="s">
        <v>178</v>
      </c>
      <c r="C109" s="42" t="s">
        <v>177</v>
      </c>
      <c r="D109" s="87" t="s">
        <v>73</v>
      </c>
      <c r="E109" s="42" t="s">
        <v>48</v>
      </c>
      <c r="F109" s="42" t="s">
        <v>202</v>
      </c>
      <c r="G109" s="88">
        <f t="shared" si="5"/>
        <v>0</v>
      </c>
      <c r="H109" s="7"/>
      <c r="I109" s="7"/>
    </row>
    <row r="110" spans="1:9" ht="15" hidden="1">
      <c r="A110" s="31" t="s">
        <v>252</v>
      </c>
      <c r="B110" s="42" t="s">
        <v>178</v>
      </c>
      <c r="C110" s="42" t="s">
        <v>177</v>
      </c>
      <c r="D110" s="87" t="s">
        <v>73</v>
      </c>
      <c r="E110" s="42" t="s">
        <v>48</v>
      </c>
      <c r="F110" s="42" t="s">
        <v>207</v>
      </c>
      <c r="G110" s="88">
        <f t="shared" si="5"/>
        <v>0</v>
      </c>
      <c r="H110" s="7"/>
      <c r="I110" s="7"/>
    </row>
    <row r="111" spans="1:9" ht="15" hidden="1">
      <c r="A111" s="31" t="s">
        <v>256</v>
      </c>
      <c r="B111" s="42" t="s">
        <v>178</v>
      </c>
      <c r="C111" s="42" t="s">
        <v>177</v>
      </c>
      <c r="D111" s="87" t="s">
        <v>73</v>
      </c>
      <c r="E111" s="42" t="s">
        <v>48</v>
      </c>
      <c r="F111" s="42" t="s">
        <v>215</v>
      </c>
      <c r="G111" s="88"/>
      <c r="H111" s="7"/>
      <c r="I111" s="7"/>
    </row>
    <row r="112" spans="1:9" ht="15">
      <c r="A112" s="54" t="s">
        <v>173</v>
      </c>
      <c r="B112" s="67" t="s">
        <v>178</v>
      </c>
      <c r="C112" s="67" t="s">
        <v>200</v>
      </c>
      <c r="D112" s="75" t="s">
        <v>68</v>
      </c>
      <c r="E112" s="75" t="s">
        <v>199</v>
      </c>
      <c r="F112" s="75" t="s">
        <v>199</v>
      </c>
      <c r="G112" s="84">
        <f>G113</f>
        <v>50.1</v>
      </c>
      <c r="H112" s="7"/>
      <c r="I112" s="7"/>
    </row>
    <row r="113" spans="1:9" ht="14.25" customHeight="1">
      <c r="A113" s="85" t="s">
        <v>62</v>
      </c>
      <c r="B113" s="67" t="s">
        <v>178</v>
      </c>
      <c r="C113" s="67" t="s">
        <v>200</v>
      </c>
      <c r="D113" s="86" t="s">
        <v>64</v>
      </c>
      <c r="E113" s="75" t="s">
        <v>199</v>
      </c>
      <c r="F113" s="75" t="s">
        <v>199</v>
      </c>
      <c r="G113" s="84">
        <f>G115</f>
        <v>50.1</v>
      </c>
      <c r="H113" s="7"/>
      <c r="I113" s="7"/>
    </row>
    <row r="114" spans="1:9" ht="24">
      <c r="A114" s="31" t="s">
        <v>69</v>
      </c>
      <c r="B114" s="42" t="s">
        <v>178</v>
      </c>
      <c r="C114" s="42" t="s">
        <v>200</v>
      </c>
      <c r="D114" s="87" t="s">
        <v>65</v>
      </c>
      <c r="E114" s="79" t="s">
        <v>199</v>
      </c>
      <c r="F114" s="79" t="s">
        <v>199</v>
      </c>
      <c r="G114" s="88">
        <f>G115</f>
        <v>50.1</v>
      </c>
      <c r="H114" s="7"/>
      <c r="I114" s="7"/>
    </row>
    <row r="115" spans="1:9" ht="24">
      <c r="A115" s="89" t="s">
        <v>316</v>
      </c>
      <c r="B115" s="42" t="s">
        <v>178</v>
      </c>
      <c r="C115" s="42" t="s">
        <v>200</v>
      </c>
      <c r="D115" s="87" t="s">
        <v>66</v>
      </c>
      <c r="E115" s="79" t="s">
        <v>199</v>
      </c>
      <c r="F115" s="79" t="s">
        <v>199</v>
      </c>
      <c r="G115" s="88">
        <f>G117</f>
        <v>50.1</v>
      </c>
      <c r="H115" s="7"/>
      <c r="I115" s="7"/>
    </row>
    <row r="116" spans="1:9" ht="15">
      <c r="A116" s="91" t="s">
        <v>265</v>
      </c>
      <c r="B116" s="42" t="s">
        <v>178</v>
      </c>
      <c r="C116" s="42" t="s">
        <v>200</v>
      </c>
      <c r="D116" s="40" t="s">
        <v>266</v>
      </c>
      <c r="E116" s="79" t="s">
        <v>199</v>
      </c>
      <c r="F116" s="79" t="s">
        <v>199</v>
      </c>
      <c r="G116" s="88">
        <f>G117</f>
        <v>50.1</v>
      </c>
      <c r="H116" s="7"/>
      <c r="I116" s="7"/>
    </row>
    <row r="117" spans="1:9" ht="24">
      <c r="A117" s="31" t="s">
        <v>47</v>
      </c>
      <c r="B117" s="79" t="s">
        <v>178</v>
      </c>
      <c r="C117" s="79" t="s">
        <v>200</v>
      </c>
      <c r="D117" s="40" t="s">
        <v>266</v>
      </c>
      <c r="E117" s="42" t="s">
        <v>48</v>
      </c>
      <c r="F117" s="79" t="s">
        <v>199</v>
      </c>
      <c r="G117" s="88">
        <f>G118</f>
        <v>50.1</v>
      </c>
      <c r="H117" s="7"/>
      <c r="I117" s="7"/>
    </row>
    <row r="118" spans="1:9" ht="15">
      <c r="A118" s="31" t="s">
        <v>201</v>
      </c>
      <c r="B118" s="42" t="s">
        <v>178</v>
      </c>
      <c r="C118" s="42" t="s">
        <v>200</v>
      </c>
      <c r="D118" s="40" t="s">
        <v>266</v>
      </c>
      <c r="E118" s="42" t="s">
        <v>48</v>
      </c>
      <c r="F118" s="42" t="s">
        <v>202</v>
      </c>
      <c r="G118" s="88">
        <f>G119</f>
        <v>50.1</v>
      </c>
      <c r="H118" s="7"/>
      <c r="I118" s="7"/>
    </row>
    <row r="119" spans="1:9" ht="15">
      <c r="A119" s="31" t="s">
        <v>252</v>
      </c>
      <c r="B119" s="42" t="s">
        <v>178</v>
      </c>
      <c r="C119" s="42" t="s">
        <v>200</v>
      </c>
      <c r="D119" s="40" t="s">
        <v>266</v>
      </c>
      <c r="E119" s="42" t="s">
        <v>48</v>
      </c>
      <c r="F119" s="42" t="s">
        <v>207</v>
      </c>
      <c r="G119" s="88">
        <f>G120+G121+G122</f>
        <v>50.1</v>
      </c>
      <c r="H119" s="7"/>
      <c r="I119" s="7"/>
    </row>
    <row r="120" spans="1:9" ht="15">
      <c r="A120" s="31" t="s">
        <v>212</v>
      </c>
      <c r="B120" s="42" t="s">
        <v>178</v>
      </c>
      <c r="C120" s="42" t="s">
        <v>200</v>
      </c>
      <c r="D120" s="40" t="s">
        <v>266</v>
      </c>
      <c r="E120" s="42" t="s">
        <v>48</v>
      </c>
      <c r="F120" s="42" t="s">
        <v>213</v>
      </c>
      <c r="G120" s="88">
        <v>0.1</v>
      </c>
      <c r="H120" s="7"/>
      <c r="I120" s="7"/>
    </row>
    <row r="121" spans="1:9" ht="15" hidden="1">
      <c r="A121" s="31" t="s">
        <v>256</v>
      </c>
      <c r="B121" s="42" t="s">
        <v>178</v>
      </c>
      <c r="C121" s="42" t="s">
        <v>200</v>
      </c>
      <c r="D121" s="40" t="s">
        <v>266</v>
      </c>
      <c r="E121" s="42" t="s">
        <v>48</v>
      </c>
      <c r="F121" s="42" t="s">
        <v>215</v>
      </c>
      <c r="G121" s="88"/>
      <c r="H121" s="7"/>
      <c r="I121" s="7"/>
    </row>
    <row r="122" spans="1:9" ht="15">
      <c r="A122" s="31" t="s">
        <v>253</v>
      </c>
      <c r="B122" s="42" t="s">
        <v>178</v>
      </c>
      <c r="C122" s="42" t="s">
        <v>200</v>
      </c>
      <c r="D122" s="40" t="s">
        <v>266</v>
      </c>
      <c r="E122" s="42" t="s">
        <v>48</v>
      </c>
      <c r="F122" s="42" t="s">
        <v>216</v>
      </c>
      <c r="G122" s="88">
        <v>50</v>
      </c>
      <c r="H122" s="7"/>
      <c r="I122" s="7"/>
    </row>
    <row r="123" spans="1:9" ht="15">
      <c r="A123" s="85" t="s">
        <v>227</v>
      </c>
      <c r="B123" s="67" t="s">
        <v>178</v>
      </c>
      <c r="C123" s="67" t="s">
        <v>232</v>
      </c>
      <c r="D123" s="67" t="s">
        <v>68</v>
      </c>
      <c r="E123" s="67" t="s">
        <v>199</v>
      </c>
      <c r="F123" s="67" t="s">
        <v>199</v>
      </c>
      <c r="G123" s="84">
        <f>G124</f>
        <v>2957.7</v>
      </c>
      <c r="H123" s="7"/>
      <c r="I123" s="7"/>
    </row>
    <row r="124" spans="1:9" ht="14.25" customHeight="1">
      <c r="A124" s="85" t="s">
        <v>62</v>
      </c>
      <c r="B124" s="67" t="s">
        <v>178</v>
      </c>
      <c r="C124" s="67" t="s">
        <v>232</v>
      </c>
      <c r="D124" s="86" t="s">
        <v>64</v>
      </c>
      <c r="E124" s="67" t="s">
        <v>199</v>
      </c>
      <c r="F124" s="67" t="s">
        <v>199</v>
      </c>
      <c r="G124" s="84">
        <f>G125</f>
        <v>2957.7</v>
      </c>
      <c r="H124" s="7"/>
      <c r="I124" s="7"/>
    </row>
    <row r="125" spans="1:9" ht="24">
      <c r="A125" s="31" t="s">
        <v>69</v>
      </c>
      <c r="B125" s="42" t="s">
        <v>178</v>
      </c>
      <c r="C125" s="42" t="s">
        <v>232</v>
      </c>
      <c r="D125" s="87" t="s">
        <v>65</v>
      </c>
      <c r="E125" s="42" t="s">
        <v>199</v>
      </c>
      <c r="F125" s="42" t="s">
        <v>199</v>
      </c>
      <c r="G125" s="88">
        <f>G143+G126+G135</f>
        <v>2957.7</v>
      </c>
      <c r="H125" s="7"/>
      <c r="I125" s="7"/>
    </row>
    <row r="126" spans="1:9" ht="24">
      <c r="A126" s="85" t="s">
        <v>336</v>
      </c>
      <c r="B126" s="67" t="s">
        <v>178</v>
      </c>
      <c r="C126" s="67" t="s">
        <v>232</v>
      </c>
      <c r="D126" s="90" t="s">
        <v>337</v>
      </c>
      <c r="E126" s="67" t="s">
        <v>199</v>
      </c>
      <c r="F126" s="67" t="s">
        <v>199</v>
      </c>
      <c r="G126" s="84">
        <f>G127</f>
        <v>615.1</v>
      </c>
      <c r="H126" s="7"/>
      <c r="I126" s="7"/>
    </row>
    <row r="127" spans="1:9" ht="24">
      <c r="A127" s="31" t="s">
        <v>47</v>
      </c>
      <c r="B127" s="42" t="s">
        <v>178</v>
      </c>
      <c r="C127" s="42" t="s">
        <v>232</v>
      </c>
      <c r="D127" s="40" t="s">
        <v>337</v>
      </c>
      <c r="E127" s="42" t="s">
        <v>48</v>
      </c>
      <c r="F127" s="42" t="s">
        <v>199</v>
      </c>
      <c r="G127" s="88">
        <f>G128+G132</f>
        <v>615.1</v>
      </c>
      <c r="H127" s="7"/>
      <c r="I127" s="7"/>
    </row>
    <row r="128" spans="1:9" ht="15">
      <c r="A128" s="31" t="s">
        <v>201</v>
      </c>
      <c r="B128" s="42" t="s">
        <v>178</v>
      </c>
      <c r="C128" s="42" t="s">
        <v>232</v>
      </c>
      <c r="D128" s="40" t="s">
        <v>337</v>
      </c>
      <c r="E128" s="42" t="s">
        <v>48</v>
      </c>
      <c r="F128" s="42" t="s">
        <v>202</v>
      </c>
      <c r="G128" s="88">
        <f>G129</f>
        <v>530</v>
      </c>
      <c r="H128" s="7"/>
      <c r="I128" s="7"/>
    </row>
    <row r="129" spans="1:9" ht="15">
      <c r="A129" s="31" t="s">
        <v>252</v>
      </c>
      <c r="B129" s="42" t="s">
        <v>178</v>
      </c>
      <c r="C129" s="42" t="s">
        <v>232</v>
      </c>
      <c r="D129" s="40" t="s">
        <v>337</v>
      </c>
      <c r="E129" s="42" t="s">
        <v>48</v>
      </c>
      <c r="F129" s="42" t="s">
        <v>207</v>
      </c>
      <c r="G129" s="88">
        <f>G130+G131</f>
        <v>530</v>
      </c>
      <c r="H129" s="7"/>
      <c r="I129" s="7"/>
    </row>
    <row r="130" spans="1:9" ht="15">
      <c r="A130" s="31" t="s">
        <v>256</v>
      </c>
      <c r="B130" s="42" t="s">
        <v>178</v>
      </c>
      <c r="C130" s="42" t="s">
        <v>232</v>
      </c>
      <c r="D130" s="40" t="s">
        <v>337</v>
      </c>
      <c r="E130" s="42" t="s">
        <v>48</v>
      </c>
      <c r="F130" s="42" t="s">
        <v>215</v>
      </c>
      <c r="G130" s="88">
        <v>391.1</v>
      </c>
      <c r="H130" s="7"/>
      <c r="I130" s="7"/>
    </row>
    <row r="131" spans="1:9" ht="15">
      <c r="A131" s="31" t="s">
        <v>253</v>
      </c>
      <c r="B131" s="42" t="s">
        <v>178</v>
      </c>
      <c r="C131" s="42" t="s">
        <v>232</v>
      </c>
      <c r="D131" s="40" t="s">
        <v>337</v>
      </c>
      <c r="E131" s="42" t="s">
        <v>48</v>
      </c>
      <c r="F131" s="42" t="s">
        <v>216</v>
      </c>
      <c r="G131" s="88">
        <v>138.9</v>
      </c>
      <c r="H131" s="7"/>
      <c r="I131" s="7"/>
    </row>
    <row r="132" spans="1:9" ht="15">
      <c r="A132" s="31" t="s">
        <v>176</v>
      </c>
      <c r="B132" s="42" t="s">
        <v>178</v>
      </c>
      <c r="C132" s="42" t="s">
        <v>232</v>
      </c>
      <c r="D132" s="40" t="s">
        <v>337</v>
      </c>
      <c r="E132" s="42" t="s">
        <v>48</v>
      </c>
      <c r="F132" s="42" t="s">
        <v>218</v>
      </c>
      <c r="G132" s="88">
        <f>G133+G134</f>
        <v>85.1</v>
      </c>
      <c r="H132" s="7"/>
      <c r="I132" s="7"/>
    </row>
    <row r="133" spans="1:9" ht="15">
      <c r="A133" s="31" t="s">
        <v>175</v>
      </c>
      <c r="B133" s="42" t="s">
        <v>178</v>
      </c>
      <c r="C133" s="42" t="s">
        <v>232</v>
      </c>
      <c r="D133" s="40" t="s">
        <v>337</v>
      </c>
      <c r="E133" s="42" t="s">
        <v>48</v>
      </c>
      <c r="F133" s="42" t="s">
        <v>219</v>
      </c>
      <c r="G133" s="88">
        <v>85.1</v>
      </c>
      <c r="H133" s="7"/>
      <c r="I133" s="7"/>
    </row>
    <row r="134" spans="1:9" ht="15" hidden="1">
      <c r="A134" s="31" t="s">
        <v>220</v>
      </c>
      <c r="B134" s="42" t="s">
        <v>178</v>
      </c>
      <c r="C134" s="42" t="s">
        <v>232</v>
      </c>
      <c r="D134" s="40" t="s">
        <v>337</v>
      </c>
      <c r="E134" s="42" t="s">
        <v>48</v>
      </c>
      <c r="F134" s="42" t="s">
        <v>221</v>
      </c>
      <c r="G134" s="88"/>
      <c r="H134" s="7"/>
      <c r="I134" s="7"/>
    </row>
    <row r="135" spans="1:9" ht="24">
      <c r="A135" s="85" t="s">
        <v>288</v>
      </c>
      <c r="B135" s="67" t="s">
        <v>178</v>
      </c>
      <c r="C135" s="67" t="s">
        <v>232</v>
      </c>
      <c r="D135" s="90" t="s">
        <v>338</v>
      </c>
      <c r="E135" s="67" t="s">
        <v>199</v>
      </c>
      <c r="F135" s="67" t="s">
        <v>199</v>
      </c>
      <c r="G135" s="84">
        <f>G136</f>
        <v>68.3</v>
      </c>
      <c r="H135" s="7"/>
      <c r="I135" s="7"/>
    </row>
    <row r="136" spans="1:9" ht="24">
      <c r="A136" s="31" t="s">
        <v>47</v>
      </c>
      <c r="B136" s="42" t="s">
        <v>178</v>
      </c>
      <c r="C136" s="42" t="s">
        <v>232</v>
      </c>
      <c r="D136" s="40" t="s">
        <v>338</v>
      </c>
      <c r="E136" s="42" t="s">
        <v>48</v>
      </c>
      <c r="F136" s="42" t="s">
        <v>199</v>
      </c>
      <c r="G136" s="88">
        <f>G137+G141</f>
        <v>68.3</v>
      </c>
      <c r="H136" s="7"/>
      <c r="I136" s="7"/>
    </row>
    <row r="137" spans="1:9" ht="15" hidden="1">
      <c r="A137" s="31" t="s">
        <v>201</v>
      </c>
      <c r="B137" s="42" t="s">
        <v>178</v>
      </c>
      <c r="C137" s="42" t="s">
        <v>232</v>
      </c>
      <c r="D137" s="40" t="s">
        <v>338</v>
      </c>
      <c r="E137" s="42" t="s">
        <v>48</v>
      </c>
      <c r="F137" s="42" t="s">
        <v>202</v>
      </c>
      <c r="G137" s="88">
        <f>G138</f>
        <v>0</v>
      </c>
      <c r="H137" s="7"/>
      <c r="I137" s="7"/>
    </row>
    <row r="138" spans="1:9" ht="15" hidden="1">
      <c r="A138" s="31" t="s">
        <v>252</v>
      </c>
      <c r="B138" s="42" t="s">
        <v>178</v>
      </c>
      <c r="C138" s="42" t="s">
        <v>232</v>
      </c>
      <c r="D138" s="40" t="s">
        <v>338</v>
      </c>
      <c r="E138" s="42" t="s">
        <v>48</v>
      </c>
      <c r="F138" s="42" t="s">
        <v>207</v>
      </c>
      <c r="G138" s="88">
        <f>G139+G140</f>
        <v>0</v>
      </c>
      <c r="H138" s="7"/>
      <c r="I138" s="7"/>
    </row>
    <row r="139" spans="1:9" ht="15" hidden="1">
      <c r="A139" s="31" t="s">
        <v>256</v>
      </c>
      <c r="B139" s="42" t="s">
        <v>178</v>
      </c>
      <c r="C139" s="42" t="s">
        <v>232</v>
      </c>
      <c r="D139" s="40" t="s">
        <v>338</v>
      </c>
      <c r="E139" s="42" t="s">
        <v>48</v>
      </c>
      <c r="F139" s="42" t="s">
        <v>215</v>
      </c>
      <c r="G139" s="88"/>
      <c r="H139" s="7"/>
      <c r="I139" s="7"/>
    </row>
    <row r="140" spans="1:9" ht="15" hidden="1">
      <c r="A140" s="31" t="s">
        <v>253</v>
      </c>
      <c r="B140" s="42" t="s">
        <v>178</v>
      </c>
      <c r="C140" s="42" t="s">
        <v>232</v>
      </c>
      <c r="D140" s="40" t="s">
        <v>338</v>
      </c>
      <c r="E140" s="42" t="s">
        <v>48</v>
      </c>
      <c r="F140" s="42" t="s">
        <v>216</v>
      </c>
      <c r="G140" s="88"/>
      <c r="H140" s="7"/>
      <c r="I140" s="7"/>
    </row>
    <row r="141" spans="1:9" ht="15">
      <c r="A141" s="31" t="s">
        <v>176</v>
      </c>
      <c r="B141" s="42" t="s">
        <v>178</v>
      </c>
      <c r="C141" s="42" t="s">
        <v>232</v>
      </c>
      <c r="D141" s="40" t="s">
        <v>338</v>
      </c>
      <c r="E141" s="42" t="s">
        <v>48</v>
      </c>
      <c r="F141" s="42" t="s">
        <v>218</v>
      </c>
      <c r="G141" s="88">
        <f>G142</f>
        <v>68.3</v>
      </c>
      <c r="H141" s="7"/>
      <c r="I141" s="7"/>
    </row>
    <row r="142" spans="1:9" ht="15">
      <c r="A142" s="31" t="s">
        <v>175</v>
      </c>
      <c r="B142" s="42" t="s">
        <v>178</v>
      </c>
      <c r="C142" s="42" t="s">
        <v>232</v>
      </c>
      <c r="D142" s="40" t="s">
        <v>338</v>
      </c>
      <c r="E142" s="42" t="s">
        <v>48</v>
      </c>
      <c r="F142" s="42" t="s">
        <v>219</v>
      </c>
      <c r="G142" s="88">
        <v>68.3</v>
      </c>
      <c r="H142" s="7"/>
      <c r="I142" s="7"/>
    </row>
    <row r="143" spans="1:9" ht="15">
      <c r="A143" s="89" t="s">
        <v>349</v>
      </c>
      <c r="B143" s="42" t="s">
        <v>178</v>
      </c>
      <c r="C143" s="42" t="s">
        <v>232</v>
      </c>
      <c r="D143" s="87" t="s">
        <v>350</v>
      </c>
      <c r="E143" s="42" t="s">
        <v>199</v>
      </c>
      <c r="F143" s="42" t="s">
        <v>199</v>
      </c>
      <c r="G143" s="88">
        <f>G144+G152</f>
        <v>2274.2999999999997</v>
      </c>
      <c r="H143" s="7"/>
      <c r="I143" s="7"/>
    </row>
    <row r="144" spans="1:9" ht="15">
      <c r="A144" s="85" t="s">
        <v>229</v>
      </c>
      <c r="B144" s="67" t="s">
        <v>178</v>
      </c>
      <c r="C144" s="67" t="s">
        <v>232</v>
      </c>
      <c r="D144" s="90" t="s">
        <v>267</v>
      </c>
      <c r="E144" s="67" t="s">
        <v>199</v>
      </c>
      <c r="F144" s="67" t="s">
        <v>199</v>
      </c>
      <c r="G144" s="84">
        <f>G145</f>
        <v>217.7</v>
      </c>
      <c r="H144" s="7"/>
      <c r="I144" s="7"/>
    </row>
    <row r="145" spans="1:9" ht="24">
      <c r="A145" s="31" t="s">
        <v>47</v>
      </c>
      <c r="B145" s="42" t="s">
        <v>178</v>
      </c>
      <c r="C145" s="42" t="s">
        <v>232</v>
      </c>
      <c r="D145" s="40" t="s">
        <v>267</v>
      </c>
      <c r="E145" s="42" t="s">
        <v>48</v>
      </c>
      <c r="F145" s="42" t="s">
        <v>199</v>
      </c>
      <c r="G145" s="88">
        <f>G146+G150</f>
        <v>217.7</v>
      </c>
      <c r="H145" s="7"/>
      <c r="I145" s="7"/>
    </row>
    <row r="146" spans="1:9" ht="15">
      <c r="A146" s="31" t="s">
        <v>201</v>
      </c>
      <c r="B146" s="42" t="s">
        <v>178</v>
      </c>
      <c r="C146" s="42" t="s">
        <v>232</v>
      </c>
      <c r="D146" s="40" t="s">
        <v>267</v>
      </c>
      <c r="E146" s="42" t="s">
        <v>48</v>
      </c>
      <c r="F146" s="42" t="s">
        <v>202</v>
      </c>
      <c r="G146" s="88">
        <f>G147</f>
        <v>217.7</v>
      </c>
      <c r="H146" s="7"/>
      <c r="I146" s="7"/>
    </row>
    <row r="147" spans="1:9" ht="15">
      <c r="A147" s="31" t="s">
        <v>252</v>
      </c>
      <c r="B147" s="42" t="s">
        <v>178</v>
      </c>
      <c r="C147" s="42" t="s">
        <v>232</v>
      </c>
      <c r="D147" s="40" t="s">
        <v>267</v>
      </c>
      <c r="E147" s="42" t="s">
        <v>48</v>
      </c>
      <c r="F147" s="42" t="s">
        <v>207</v>
      </c>
      <c r="G147" s="88">
        <f>G148+G149</f>
        <v>217.7</v>
      </c>
      <c r="H147" s="7"/>
      <c r="I147" s="7"/>
    </row>
    <row r="148" spans="1:9" ht="15">
      <c r="A148" s="31" t="s">
        <v>212</v>
      </c>
      <c r="B148" s="42" t="s">
        <v>178</v>
      </c>
      <c r="C148" s="42" t="s">
        <v>232</v>
      </c>
      <c r="D148" s="40" t="s">
        <v>267</v>
      </c>
      <c r="E148" s="42" t="s">
        <v>48</v>
      </c>
      <c r="F148" s="42" t="s">
        <v>213</v>
      </c>
      <c r="G148" s="88">
        <v>193.7</v>
      </c>
      <c r="H148" s="7"/>
      <c r="I148" s="7"/>
    </row>
    <row r="149" spans="1:9" ht="15">
      <c r="A149" s="31" t="s">
        <v>256</v>
      </c>
      <c r="B149" s="42" t="s">
        <v>178</v>
      </c>
      <c r="C149" s="42" t="s">
        <v>232</v>
      </c>
      <c r="D149" s="40" t="s">
        <v>267</v>
      </c>
      <c r="E149" s="42" t="s">
        <v>48</v>
      </c>
      <c r="F149" s="42" t="s">
        <v>215</v>
      </c>
      <c r="G149" s="88">
        <v>24</v>
      </c>
      <c r="H149" s="7"/>
      <c r="I149" s="7"/>
    </row>
    <row r="150" spans="1:9" ht="15" hidden="1">
      <c r="A150" s="31" t="s">
        <v>176</v>
      </c>
      <c r="B150" s="42" t="s">
        <v>178</v>
      </c>
      <c r="C150" s="42" t="s">
        <v>232</v>
      </c>
      <c r="D150" s="40" t="s">
        <v>267</v>
      </c>
      <c r="E150" s="42" t="s">
        <v>48</v>
      </c>
      <c r="F150" s="42" t="s">
        <v>218</v>
      </c>
      <c r="G150" s="88">
        <f>G151</f>
        <v>0</v>
      </c>
      <c r="H150" s="7"/>
      <c r="I150" s="7"/>
    </row>
    <row r="151" spans="1:9" ht="15" hidden="1">
      <c r="A151" s="31" t="s">
        <v>220</v>
      </c>
      <c r="B151" s="42" t="s">
        <v>178</v>
      </c>
      <c r="C151" s="42" t="s">
        <v>232</v>
      </c>
      <c r="D151" s="40" t="s">
        <v>267</v>
      </c>
      <c r="E151" s="42" t="s">
        <v>48</v>
      </c>
      <c r="F151" s="42" t="s">
        <v>221</v>
      </c>
      <c r="G151" s="88"/>
      <c r="H151" s="7"/>
      <c r="I151" s="7"/>
    </row>
    <row r="152" spans="1:9" ht="24">
      <c r="A152" s="85" t="s">
        <v>228</v>
      </c>
      <c r="B152" s="67" t="s">
        <v>178</v>
      </c>
      <c r="C152" s="67" t="s">
        <v>232</v>
      </c>
      <c r="D152" s="90" t="s">
        <v>268</v>
      </c>
      <c r="E152" s="67" t="s">
        <v>199</v>
      </c>
      <c r="F152" s="67" t="s">
        <v>199</v>
      </c>
      <c r="G152" s="84">
        <f>G154+G158</f>
        <v>2056.6</v>
      </c>
      <c r="H152" s="7"/>
      <c r="I152" s="7"/>
    </row>
    <row r="153" spans="1:9" ht="24">
      <c r="A153" s="31" t="s">
        <v>47</v>
      </c>
      <c r="B153" s="42" t="s">
        <v>178</v>
      </c>
      <c r="C153" s="42" t="s">
        <v>232</v>
      </c>
      <c r="D153" s="40" t="s">
        <v>268</v>
      </c>
      <c r="E153" s="42" t="s">
        <v>48</v>
      </c>
      <c r="F153" s="42" t="s">
        <v>199</v>
      </c>
      <c r="G153" s="88">
        <f>G154+G158</f>
        <v>2056.6</v>
      </c>
      <c r="H153" s="7"/>
      <c r="I153" s="7"/>
    </row>
    <row r="154" spans="1:9" ht="15">
      <c r="A154" s="31" t="s">
        <v>201</v>
      </c>
      <c r="B154" s="42" t="s">
        <v>178</v>
      </c>
      <c r="C154" s="42" t="s">
        <v>232</v>
      </c>
      <c r="D154" s="40" t="s">
        <v>268</v>
      </c>
      <c r="E154" s="42" t="s">
        <v>48</v>
      </c>
      <c r="F154" s="42" t="s">
        <v>202</v>
      </c>
      <c r="G154" s="88">
        <f>G155</f>
        <v>1948.7</v>
      </c>
      <c r="H154" s="7"/>
      <c r="I154" s="7"/>
    </row>
    <row r="155" spans="1:9" ht="15">
      <c r="A155" s="31" t="s">
        <v>252</v>
      </c>
      <c r="B155" s="42" t="s">
        <v>178</v>
      </c>
      <c r="C155" s="42" t="s">
        <v>232</v>
      </c>
      <c r="D155" s="40" t="s">
        <v>268</v>
      </c>
      <c r="E155" s="42" t="s">
        <v>48</v>
      </c>
      <c r="F155" s="42" t="s">
        <v>207</v>
      </c>
      <c r="G155" s="88">
        <f>G156+G157</f>
        <v>1948.7</v>
      </c>
      <c r="H155" s="7"/>
      <c r="I155" s="7"/>
    </row>
    <row r="156" spans="1:9" ht="15">
      <c r="A156" s="31" t="s">
        <v>256</v>
      </c>
      <c r="B156" s="42" t="s">
        <v>178</v>
      </c>
      <c r="C156" s="42" t="s">
        <v>232</v>
      </c>
      <c r="D156" s="40" t="s">
        <v>268</v>
      </c>
      <c r="E156" s="42" t="s">
        <v>48</v>
      </c>
      <c r="F156" s="42" t="s">
        <v>215</v>
      </c>
      <c r="G156" s="88">
        <v>1649.7</v>
      </c>
      <c r="H156" s="7"/>
      <c r="I156" s="7"/>
    </row>
    <row r="157" spans="1:9" ht="15">
      <c r="A157" s="31" t="s">
        <v>253</v>
      </c>
      <c r="B157" s="42" t="s">
        <v>178</v>
      </c>
      <c r="C157" s="42" t="s">
        <v>232</v>
      </c>
      <c r="D157" s="40" t="s">
        <v>268</v>
      </c>
      <c r="E157" s="42" t="s">
        <v>48</v>
      </c>
      <c r="F157" s="42" t="s">
        <v>216</v>
      </c>
      <c r="G157" s="88">
        <v>299</v>
      </c>
      <c r="H157" s="7"/>
      <c r="I157" s="7"/>
    </row>
    <row r="158" spans="1:9" ht="15">
      <c r="A158" s="31" t="s">
        <v>176</v>
      </c>
      <c r="B158" s="42" t="s">
        <v>178</v>
      </c>
      <c r="C158" s="42" t="s">
        <v>232</v>
      </c>
      <c r="D158" s="40" t="s">
        <v>268</v>
      </c>
      <c r="E158" s="42" t="s">
        <v>48</v>
      </c>
      <c r="F158" s="42" t="s">
        <v>218</v>
      </c>
      <c r="G158" s="88">
        <f>G159+G160</f>
        <v>107.9</v>
      </c>
      <c r="H158" s="7"/>
      <c r="I158" s="7"/>
    </row>
    <row r="159" spans="1:9" ht="15" hidden="1">
      <c r="A159" s="31" t="s">
        <v>175</v>
      </c>
      <c r="B159" s="42" t="s">
        <v>178</v>
      </c>
      <c r="C159" s="42" t="s">
        <v>232</v>
      </c>
      <c r="D159" s="40" t="s">
        <v>268</v>
      </c>
      <c r="E159" s="42" t="s">
        <v>48</v>
      </c>
      <c r="F159" s="42" t="s">
        <v>219</v>
      </c>
      <c r="G159" s="88"/>
      <c r="H159" s="7"/>
      <c r="I159" s="7"/>
    </row>
    <row r="160" spans="1:9" ht="15">
      <c r="A160" s="31" t="s">
        <v>220</v>
      </c>
      <c r="B160" s="42" t="s">
        <v>178</v>
      </c>
      <c r="C160" s="42" t="s">
        <v>232</v>
      </c>
      <c r="D160" s="40" t="s">
        <v>268</v>
      </c>
      <c r="E160" s="42" t="s">
        <v>48</v>
      </c>
      <c r="F160" s="42" t="s">
        <v>221</v>
      </c>
      <c r="G160" s="88">
        <v>107.9</v>
      </c>
      <c r="H160" s="7"/>
      <c r="I160" s="7"/>
    </row>
    <row r="161" spans="1:9" ht="15">
      <c r="A161" s="85" t="s">
        <v>130</v>
      </c>
      <c r="B161" s="67" t="s">
        <v>264</v>
      </c>
      <c r="C161" s="67" t="s">
        <v>198</v>
      </c>
      <c r="D161" s="67" t="s">
        <v>68</v>
      </c>
      <c r="E161" s="67" t="s">
        <v>199</v>
      </c>
      <c r="F161" s="67" t="s">
        <v>199</v>
      </c>
      <c r="G161" s="84">
        <f>G162</f>
        <v>66.30000000000001</v>
      </c>
      <c r="H161" s="7"/>
      <c r="I161" s="7"/>
    </row>
    <row r="162" spans="1:9" ht="15">
      <c r="A162" s="85" t="s">
        <v>56</v>
      </c>
      <c r="B162" s="67" t="s">
        <v>264</v>
      </c>
      <c r="C162" s="67" t="s">
        <v>206</v>
      </c>
      <c r="D162" s="67" t="s">
        <v>68</v>
      </c>
      <c r="E162" s="67" t="s">
        <v>199</v>
      </c>
      <c r="F162" s="67" t="s">
        <v>199</v>
      </c>
      <c r="G162" s="84">
        <f>G163+G172</f>
        <v>66.30000000000001</v>
      </c>
      <c r="H162" s="7"/>
      <c r="I162" s="7"/>
    </row>
    <row r="163" spans="1:9" ht="15">
      <c r="A163" s="85" t="s">
        <v>345</v>
      </c>
      <c r="B163" s="67" t="s">
        <v>264</v>
      </c>
      <c r="C163" s="67" t="s">
        <v>206</v>
      </c>
      <c r="D163" s="67" t="s">
        <v>326</v>
      </c>
      <c r="E163" s="67" t="s">
        <v>199</v>
      </c>
      <c r="F163" s="67" t="s">
        <v>199</v>
      </c>
      <c r="G163" s="84">
        <f>G164</f>
        <v>45.7</v>
      </c>
      <c r="H163" s="7"/>
      <c r="I163" s="7"/>
    </row>
    <row r="164" spans="1:9" ht="24" customHeight="1">
      <c r="A164" s="85" t="s">
        <v>327</v>
      </c>
      <c r="B164" s="67" t="s">
        <v>264</v>
      </c>
      <c r="C164" s="67" t="s">
        <v>206</v>
      </c>
      <c r="D164" s="67" t="s">
        <v>330</v>
      </c>
      <c r="E164" s="67" t="s">
        <v>199</v>
      </c>
      <c r="F164" s="67" t="s">
        <v>199</v>
      </c>
      <c r="G164" s="84">
        <f>G165</f>
        <v>45.7</v>
      </c>
      <c r="H164" s="7"/>
      <c r="I164" s="7"/>
    </row>
    <row r="165" spans="1:9" ht="25.5" customHeight="1">
      <c r="A165" s="31" t="s">
        <v>328</v>
      </c>
      <c r="B165" s="42" t="s">
        <v>264</v>
      </c>
      <c r="C165" s="42" t="s">
        <v>206</v>
      </c>
      <c r="D165" s="42" t="s">
        <v>331</v>
      </c>
      <c r="E165" s="42" t="s">
        <v>199</v>
      </c>
      <c r="F165" s="42" t="s">
        <v>199</v>
      </c>
      <c r="G165" s="88">
        <f>G166</f>
        <v>45.7</v>
      </c>
      <c r="H165" s="7"/>
      <c r="I165" s="7"/>
    </row>
    <row r="166" spans="1:9" ht="24.75" customHeight="1">
      <c r="A166" s="31" t="s">
        <v>346</v>
      </c>
      <c r="B166" s="42" t="s">
        <v>264</v>
      </c>
      <c r="C166" s="42" t="s">
        <v>206</v>
      </c>
      <c r="D166" s="42" t="s">
        <v>332</v>
      </c>
      <c r="E166" s="42" t="s">
        <v>199</v>
      </c>
      <c r="F166" s="42" t="s">
        <v>199</v>
      </c>
      <c r="G166" s="88">
        <f>G167</f>
        <v>45.7</v>
      </c>
      <c r="H166" s="7"/>
      <c r="I166" s="7"/>
    </row>
    <row r="167" spans="1:9" ht="24">
      <c r="A167" s="31" t="s">
        <v>47</v>
      </c>
      <c r="B167" s="42" t="s">
        <v>264</v>
      </c>
      <c r="C167" s="42" t="s">
        <v>206</v>
      </c>
      <c r="D167" s="42" t="s">
        <v>332</v>
      </c>
      <c r="E167" s="42" t="s">
        <v>48</v>
      </c>
      <c r="F167" s="42" t="s">
        <v>199</v>
      </c>
      <c r="G167" s="88">
        <f>G168+G170</f>
        <v>45.7</v>
      </c>
      <c r="H167" s="7"/>
      <c r="I167" s="7"/>
    </row>
    <row r="168" spans="1:9" ht="15">
      <c r="A168" s="31" t="s">
        <v>201</v>
      </c>
      <c r="B168" s="42" t="s">
        <v>264</v>
      </c>
      <c r="C168" s="42" t="s">
        <v>206</v>
      </c>
      <c r="D168" s="42" t="s">
        <v>332</v>
      </c>
      <c r="E168" s="42" t="s">
        <v>48</v>
      </c>
      <c r="F168" s="42" t="s">
        <v>202</v>
      </c>
      <c r="G168" s="88">
        <f>G169</f>
        <v>43.2</v>
      </c>
      <c r="H168" s="7"/>
      <c r="I168" s="7"/>
    </row>
    <row r="169" spans="1:9" ht="15">
      <c r="A169" s="31" t="s">
        <v>179</v>
      </c>
      <c r="B169" s="42" t="s">
        <v>264</v>
      </c>
      <c r="C169" s="42" t="s">
        <v>206</v>
      </c>
      <c r="D169" s="42" t="s">
        <v>332</v>
      </c>
      <c r="E169" s="42" t="s">
        <v>48</v>
      </c>
      <c r="F169" s="42" t="s">
        <v>217</v>
      </c>
      <c r="G169" s="88">
        <v>43.2</v>
      </c>
      <c r="H169" s="7"/>
      <c r="I169" s="7"/>
    </row>
    <row r="170" spans="1:9" ht="15">
      <c r="A170" s="31" t="s">
        <v>176</v>
      </c>
      <c r="B170" s="42" t="s">
        <v>264</v>
      </c>
      <c r="C170" s="42" t="s">
        <v>206</v>
      </c>
      <c r="D170" s="42" t="s">
        <v>332</v>
      </c>
      <c r="E170" s="42" t="s">
        <v>48</v>
      </c>
      <c r="F170" s="42" t="s">
        <v>218</v>
      </c>
      <c r="G170" s="88">
        <f>G171</f>
        <v>2.5</v>
      </c>
      <c r="H170" s="7"/>
      <c r="I170" s="7"/>
    </row>
    <row r="171" spans="1:9" ht="15">
      <c r="A171" s="31" t="s">
        <v>220</v>
      </c>
      <c r="B171" s="42" t="s">
        <v>264</v>
      </c>
      <c r="C171" s="42" t="s">
        <v>206</v>
      </c>
      <c r="D171" s="42" t="s">
        <v>332</v>
      </c>
      <c r="E171" s="42" t="s">
        <v>48</v>
      </c>
      <c r="F171" s="42" t="s">
        <v>221</v>
      </c>
      <c r="G171" s="88">
        <v>2.5</v>
      </c>
      <c r="H171" s="7"/>
      <c r="I171" s="7"/>
    </row>
    <row r="172" spans="1:9" ht="15" customHeight="1">
      <c r="A172" s="85" t="s">
        <v>62</v>
      </c>
      <c r="B172" s="67" t="s">
        <v>264</v>
      </c>
      <c r="C172" s="67" t="s">
        <v>206</v>
      </c>
      <c r="D172" s="86" t="s">
        <v>64</v>
      </c>
      <c r="E172" s="67" t="s">
        <v>199</v>
      </c>
      <c r="F172" s="67" t="s">
        <v>199</v>
      </c>
      <c r="G172" s="84">
        <f>G173</f>
        <v>20.6</v>
      </c>
      <c r="H172" s="7"/>
      <c r="I172" s="7"/>
    </row>
    <row r="173" spans="1:9" ht="24">
      <c r="A173" s="31" t="s">
        <v>69</v>
      </c>
      <c r="B173" s="42" t="s">
        <v>264</v>
      </c>
      <c r="C173" s="42" t="s">
        <v>206</v>
      </c>
      <c r="D173" s="87" t="s">
        <v>65</v>
      </c>
      <c r="E173" s="42" t="s">
        <v>199</v>
      </c>
      <c r="F173" s="42" t="s">
        <v>199</v>
      </c>
      <c r="G173" s="88">
        <f>G174</f>
        <v>20.6</v>
      </c>
      <c r="H173" s="7"/>
      <c r="I173" s="7"/>
    </row>
    <row r="174" spans="1:9" ht="24">
      <c r="A174" s="89" t="s">
        <v>316</v>
      </c>
      <c r="B174" s="42" t="s">
        <v>264</v>
      </c>
      <c r="C174" s="42" t="s">
        <v>206</v>
      </c>
      <c r="D174" s="87" t="s">
        <v>66</v>
      </c>
      <c r="E174" s="42" t="s">
        <v>199</v>
      </c>
      <c r="F174" s="42" t="s">
        <v>199</v>
      </c>
      <c r="G174" s="88">
        <f>G175</f>
        <v>20.6</v>
      </c>
      <c r="H174" s="7"/>
      <c r="I174" s="7"/>
    </row>
    <row r="175" spans="1:9" ht="24">
      <c r="A175" s="31" t="s">
        <v>269</v>
      </c>
      <c r="B175" s="42" t="s">
        <v>264</v>
      </c>
      <c r="C175" s="42" t="s">
        <v>206</v>
      </c>
      <c r="D175" s="40" t="s">
        <v>270</v>
      </c>
      <c r="E175" s="42" t="s">
        <v>199</v>
      </c>
      <c r="F175" s="42" t="s">
        <v>199</v>
      </c>
      <c r="G175" s="88">
        <f>G176</f>
        <v>20.6</v>
      </c>
      <c r="H175" s="7"/>
      <c r="I175" s="7"/>
    </row>
    <row r="176" spans="1:9" ht="24">
      <c r="A176" s="31" t="s">
        <v>47</v>
      </c>
      <c r="B176" s="42" t="s">
        <v>264</v>
      </c>
      <c r="C176" s="42" t="s">
        <v>206</v>
      </c>
      <c r="D176" s="40" t="s">
        <v>270</v>
      </c>
      <c r="E176" s="42" t="s">
        <v>48</v>
      </c>
      <c r="F176" s="42" t="s">
        <v>199</v>
      </c>
      <c r="G176" s="88">
        <f>G177+G182</f>
        <v>20.6</v>
      </c>
      <c r="H176" s="7"/>
      <c r="I176" s="7"/>
    </row>
    <row r="177" spans="1:9" ht="15">
      <c r="A177" s="31" t="s">
        <v>201</v>
      </c>
      <c r="B177" s="42" t="s">
        <v>264</v>
      </c>
      <c r="C177" s="42" t="s">
        <v>206</v>
      </c>
      <c r="D177" s="40" t="s">
        <v>270</v>
      </c>
      <c r="E177" s="42" t="s">
        <v>48</v>
      </c>
      <c r="F177" s="42" t="s">
        <v>202</v>
      </c>
      <c r="G177" s="88">
        <f>G181+G178</f>
        <v>20.6</v>
      </c>
      <c r="H177" s="7"/>
      <c r="I177" s="7"/>
    </row>
    <row r="178" spans="1:9" ht="15">
      <c r="A178" s="31" t="s">
        <v>252</v>
      </c>
      <c r="B178" s="42" t="s">
        <v>264</v>
      </c>
      <c r="C178" s="42" t="s">
        <v>206</v>
      </c>
      <c r="D178" s="40" t="s">
        <v>270</v>
      </c>
      <c r="E178" s="42" t="s">
        <v>48</v>
      </c>
      <c r="F178" s="42" t="s">
        <v>207</v>
      </c>
      <c r="G178" s="88">
        <f>G180+G179</f>
        <v>9.5</v>
      </c>
      <c r="H178" s="7"/>
      <c r="I178" s="7"/>
    </row>
    <row r="179" spans="1:9" ht="15" hidden="1">
      <c r="A179" s="31" t="s">
        <v>256</v>
      </c>
      <c r="B179" s="42" t="s">
        <v>264</v>
      </c>
      <c r="C179" s="42" t="s">
        <v>206</v>
      </c>
      <c r="D179" s="40" t="s">
        <v>270</v>
      </c>
      <c r="E179" s="42" t="s">
        <v>48</v>
      </c>
      <c r="F179" s="42" t="s">
        <v>215</v>
      </c>
      <c r="G179" s="88"/>
      <c r="H179" s="7"/>
      <c r="I179" s="7"/>
    </row>
    <row r="180" spans="1:9" ht="15">
      <c r="A180" s="31" t="s">
        <v>253</v>
      </c>
      <c r="B180" s="42" t="s">
        <v>264</v>
      </c>
      <c r="C180" s="42" t="s">
        <v>206</v>
      </c>
      <c r="D180" s="40" t="s">
        <v>270</v>
      </c>
      <c r="E180" s="42" t="s">
        <v>48</v>
      </c>
      <c r="F180" s="42" t="s">
        <v>216</v>
      </c>
      <c r="G180" s="88">
        <v>9.5</v>
      </c>
      <c r="H180" s="7"/>
      <c r="I180" s="7"/>
    </row>
    <row r="181" spans="1:9" ht="15">
      <c r="A181" s="31" t="s">
        <v>179</v>
      </c>
      <c r="B181" s="42" t="s">
        <v>264</v>
      </c>
      <c r="C181" s="42" t="s">
        <v>206</v>
      </c>
      <c r="D181" s="40" t="s">
        <v>270</v>
      </c>
      <c r="E181" s="42" t="s">
        <v>48</v>
      </c>
      <c r="F181" s="42" t="s">
        <v>217</v>
      </c>
      <c r="G181" s="88">
        <v>11.1</v>
      </c>
      <c r="H181" s="7"/>
      <c r="I181" s="7"/>
    </row>
    <row r="182" spans="1:9" ht="15" hidden="1">
      <c r="A182" s="31" t="s">
        <v>176</v>
      </c>
      <c r="B182" s="42" t="s">
        <v>264</v>
      </c>
      <c r="C182" s="42" t="s">
        <v>206</v>
      </c>
      <c r="D182" s="40" t="s">
        <v>270</v>
      </c>
      <c r="E182" s="42" t="s">
        <v>48</v>
      </c>
      <c r="F182" s="42" t="s">
        <v>218</v>
      </c>
      <c r="G182" s="88">
        <f>G183</f>
        <v>0</v>
      </c>
      <c r="H182" s="7"/>
      <c r="I182" s="7"/>
    </row>
    <row r="183" spans="1:9" ht="15" hidden="1">
      <c r="A183" s="31" t="s">
        <v>220</v>
      </c>
      <c r="B183" s="42" t="s">
        <v>264</v>
      </c>
      <c r="C183" s="42" t="s">
        <v>206</v>
      </c>
      <c r="D183" s="40" t="s">
        <v>270</v>
      </c>
      <c r="E183" s="42" t="s">
        <v>48</v>
      </c>
      <c r="F183" s="42" t="s">
        <v>221</v>
      </c>
      <c r="G183" s="88"/>
      <c r="H183" s="7"/>
      <c r="I183" s="7"/>
    </row>
    <row r="184" spans="1:7" ht="12.75">
      <c r="A184" s="85" t="s">
        <v>230</v>
      </c>
      <c r="B184" s="67" t="s">
        <v>231</v>
      </c>
      <c r="C184" s="67" t="s">
        <v>198</v>
      </c>
      <c r="D184" s="67" t="s">
        <v>68</v>
      </c>
      <c r="E184" s="67" t="s">
        <v>199</v>
      </c>
      <c r="F184" s="67" t="s">
        <v>199</v>
      </c>
      <c r="G184" s="84">
        <f aca="true" t="shared" si="6" ref="G184:G192">G185</f>
        <v>135.9</v>
      </c>
    </row>
    <row r="185" spans="1:7" ht="12.75">
      <c r="A185" s="85" t="s">
        <v>57</v>
      </c>
      <c r="B185" s="67" t="s">
        <v>231</v>
      </c>
      <c r="C185" s="67" t="s">
        <v>177</v>
      </c>
      <c r="D185" s="67" t="s">
        <v>68</v>
      </c>
      <c r="E185" s="67" t="s">
        <v>199</v>
      </c>
      <c r="F185" s="67" t="s">
        <v>199</v>
      </c>
      <c r="G185" s="84">
        <f>G186</f>
        <v>135.9</v>
      </c>
    </row>
    <row r="186" spans="1:7" ht="14.25" customHeight="1">
      <c r="A186" s="85" t="s">
        <v>62</v>
      </c>
      <c r="B186" s="67" t="s">
        <v>231</v>
      </c>
      <c r="C186" s="67" t="s">
        <v>177</v>
      </c>
      <c r="D186" s="86" t="s">
        <v>64</v>
      </c>
      <c r="E186" s="67" t="s">
        <v>199</v>
      </c>
      <c r="F186" s="67" t="s">
        <v>199</v>
      </c>
      <c r="G186" s="84">
        <f>G187</f>
        <v>135.9</v>
      </c>
    </row>
    <row r="187" spans="1:7" ht="24">
      <c r="A187" s="31" t="s">
        <v>69</v>
      </c>
      <c r="B187" s="42" t="s">
        <v>231</v>
      </c>
      <c r="C187" s="42" t="s">
        <v>177</v>
      </c>
      <c r="D187" s="87" t="s">
        <v>65</v>
      </c>
      <c r="E187" s="42" t="s">
        <v>199</v>
      </c>
      <c r="F187" s="42" t="s">
        <v>199</v>
      </c>
      <c r="G187" s="88">
        <f>G188</f>
        <v>135.9</v>
      </c>
    </row>
    <row r="188" spans="1:7" ht="24">
      <c r="A188" s="89" t="s">
        <v>316</v>
      </c>
      <c r="B188" s="42" t="s">
        <v>231</v>
      </c>
      <c r="C188" s="42" t="s">
        <v>177</v>
      </c>
      <c r="D188" s="87" t="s">
        <v>66</v>
      </c>
      <c r="E188" s="42" t="s">
        <v>199</v>
      </c>
      <c r="F188" s="42" t="s">
        <v>199</v>
      </c>
      <c r="G188" s="88">
        <f>G189</f>
        <v>135.9</v>
      </c>
    </row>
    <row r="189" spans="1:7" ht="12.75">
      <c r="A189" s="55" t="s">
        <v>271</v>
      </c>
      <c r="B189" s="42" t="s">
        <v>231</v>
      </c>
      <c r="C189" s="42" t="s">
        <v>177</v>
      </c>
      <c r="D189" s="40" t="s">
        <v>272</v>
      </c>
      <c r="E189" s="42" t="s">
        <v>199</v>
      </c>
      <c r="F189" s="42" t="s">
        <v>199</v>
      </c>
      <c r="G189" s="88">
        <f t="shared" si="6"/>
        <v>135.9</v>
      </c>
    </row>
    <row r="190" spans="1:7" ht="12.75">
      <c r="A190" s="31" t="s">
        <v>154</v>
      </c>
      <c r="B190" s="42" t="s">
        <v>231</v>
      </c>
      <c r="C190" s="42" t="s">
        <v>177</v>
      </c>
      <c r="D190" s="40" t="s">
        <v>272</v>
      </c>
      <c r="E190" s="42" t="s">
        <v>155</v>
      </c>
      <c r="F190" s="42" t="s">
        <v>199</v>
      </c>
      <c r="G190" s="88">
        <f t="shared" si="6"/>
        <v>135.9</v>
      </c>
    </row>
    <row r="191" spans="1:7" ht="12.75">
      <c r="A191" s="31" t="s">
        <v>201</v>
      </c>
      <c r="B191" s="42" t="s">
        <v>231</v>
      </c>
      <c r="C191" s="42" t="s">
        <v>177</v>
      </c>
      <c r="D191" s="40" t="s">
        <v>272</v>
      </c>
      <c r="E191" s="42" t="s">
        <v>155</v>
      </c>
      <c r="F191" s="42" t="s">
        <v>202</v>
      </c>
      <c r="G191" s="88">
        <f t="shared" si="6"/>
        <v>135.9</v>
      </c>
    </row>
    <row r="192" spans="1:7" ht="12.75">
      <c r="A192" s="31" t="s">
        <v>233</v>
      </c>
      <c r="B192" s="42" t="s">
        <v>231</v>
      </c>
      <c r="C192" s="42" t="s">
        <v>177</v>
      </c>
      <c r="D192" s="40" t="s">
        <v>272</v>
      </c>
      <c r="E192" s="42" t="s">
        <v>155</v>
      </c>
      <c r="F192" s="42" t="s">
        <v>235</v>
      </c>
      <c r="G192" s="88">
        <f t="shared" si="6"/>
        <v>135.9</v>
      </c>
    </row>
    <row r="193" spans="1:7" ht="24">
      <c r="A193" s="31" t="s">
        <v>59</v>
      </c>
      <c r="B193" s="42" t="s">
        <v>231</v>
      </c>
      <c r="C193" s="42" t="s">
        <v>177</v>
      </c>
      <c r="D193" s="40" t="s">
        <v>272</v>
      </c>
      <c r="E193" s="42" t="s">
        <v>155</v>
      </c>
      <c r="F193" s="42" t="s">
        <v>58</v>
      </c>
      <c r="G193" s="88">
        <v>135.9</v>
      </c>
    </row>
    <row r="194" spans="1:7" ht="12.75">
      <c r="A194" s="85" t="s">
        <v>42</v>
      </c>
      <c r="B194" s="67" t="s">
        <v>234</v>
      </c>
      <c r="C194" s="67" t="s">
        <v>198</v>
      </c>
      <c r="D194" s="67" t="s">
        <v>68</v>
      </c>
      <c r="E194" s="67" t="s">
        <v>199</v>
      </c>
      <c r="F194" s="67" t="s">
        <v>199</v>
      </c>
      <c r="G194" s="84">
        <f>G195</f>
        <v>30</v>
      </c>
    </row>
    <row r="195" spans="1:7" ht="12.75">
      <c r="A195" s="85" t="s">
        <v>55</v>
      </c>
      <c r="B195" s="67" t="s">
        <v>234</v>
      </c>
      <c r="C195" s="67" t="s">
        <v>178</v>
      </c>
      <c r="D195" s="67" t="s">
        <v>68</v>
      </c>
      <c r="E195" s="67" t="s">
        <v>199</v>
      </c>
      <c r="F195" s="67" t="s">
        <v>199</v>
      </c>
      <c r="G195" s="84">
        <f>G199</f>
        <v>30</v>
      </c>
    </row>
    <row r="196" spans="1:7" ht="14.25" customHeight="1">
      <c r="A196" s="85" t="s">
        <v>62</v>
      </c>
      <c r="B196" s="67" t="s">
        <v>234</v>
      </c>
      <c r="C196" s="67" t="s">
        <v>178</v>
      </c>
      <c r="D196" s="86" t="s">
        <v>64</v>
      </c>
      <c r="E196" s="67" t="s">
        <v>199</v>
      </c>
      <c r="F196" s="67" t="s">
        <v>199</v>
      </c>
      <c r="G196" s="84">
        <f>G197</f>
        <v>30</v>
      </c>
    </row>
    <row r="197" spans="1:7" ht="24">
      <c r="A197" s="31" t="s">
        <v>69</v>
      </c>
      <c r="B197" s="42" t="s">
        <v>234</v>
      </c>
      <c r="C197" s="42" t="s">
        <v>178</v>
      </c>
      <c r="D197" s="87" t="s">
        <v>65</v>
      </c>
      <c r="E197" s="42" t="s">
        <v>199</v>
      </c>
      <c r="F197" s="42" t="s">
        <v>199</v>
      </c>
      <c r="G197" s="88">
        <f>G198</f>
        <v>30</v>
      </c>
    </row>
    <row r="198" spans="1:7" ht="24">
      <c r="A198" s="89" t="s">
        <v>316</v>
      </c>
      <c r="B198" s="42" t="s">
        <v>234</v>
      </c>
      <c r="C198" s="42" t="s">
        <v>178</v>
      </c>
      <c r="D198" s="87" t="s">
        <v>66</v>
      </c>
      <c r="E198" s="42" t="s">
        <v>199</v>
      </c>
      <c r="F198" s="42" t="s">
        <v>199</v>
      </c>
      <c r="G198" s="88">
        <f>G199</f>
        <v>30</v>
      </c>
    </row>
    <row r="199" spans="1:7" ht="24">
      <c r="A199" s="31" t="s">
        <v>269</v>
      </c>
      <c r="B199" s="42" t="s">
        <v>234</v>
      </c>
      <c r="C199" s="42" t="s">
        <v>178</v>
      </c>
      <c r="D199" s="40" t="s">
        <v>270</v>
      </c>
      <c r="E199" s="42" t="s">
        <v>199</v>
      </c>
      <c r="F199" s="42" t="s">
        <v>199</v>
      </c>
      <c r="G199" s="88">
        <f>G200</f>
        <v>30</v>
      </c>
    </row>
    <row r="200" spans="1:7" ht="24">
      <c r="A200" s="31" t="s">
        <v>47</v>
      </c>
      <c r="B200" s="42" t="s">
        <v>234</v>
      </c>
      <c r="C200" s="42" t="s">
        <v>178</v>
      </c>
      <c r="D200" s="40" t="s">
        <v>270</v>
      </c>
      <c r="E200" s="42" t="s">
        <v>48</v>
      </c>
      <c r="F200" s="42" t="s">
        <v>199</v>
      </c>
      <c r="G200" s="88">
        <f>G201+G207</f>
        <v>30</v>
      </c>
    </row>
    <row r="201" spans="1:7" ht="12.75">
      <c r="A201" s="31" t="s">
        <v>201</v>
      </c>
      <c r="B201" s="42" t="s">
        <v>234</v>
      </c>
      <c r="C201" s="42" t="s">
        <v>178</v>
      </c>
      <c r="D201" s="40" t="s">
        <v>270</v>
      </c>
      <c r="E201" s="42" t="s">
        <v>48</v>
      </c>
      <c r="F201" s="42" t="s">
        <v>202</v>
      </c>
      <c r="G201" s="88">
        <f>G202+G206</f>
        <v>30</v>
      </c>
    </row>
    <row r="202" spans="1:7" ht="12.75">
      <c r="A202" s="31" t="s">
        <v>252</v>
      </c>
      <c r="B202" s="42" t="s">
        <v>234</v>
      </c>
      <c r="C202" s="42" t="s">
        <v>178</v>
      </c>
      <c r="D202" s="40" t="s">
        <v>270</v>
      </c>
      <c r="E202" s="42" t="s">
        <v>48</v>
      </c>
      <c r="F202" s="42" t="s">
        <v>207</v>
      </c>
      <c r="G202" s="88">
        <f>G203+G205+G204</f>
        <v>30</v>
      </c>
    </row>
    <row r="203" spans="1:7" ht="12.75" hidden="1">
      <c r="A203" s="31" t="s">
        <v>212</v>
      </c>
      <c r="B203" s="42" t="s">
        <v>234</v>
      </c>
      <c r="C203" s="42" t="s">
        <v>178</v>
      </c>
      <c r="D203" s="40" t="s">
        <v>270</v>
      </c>
      <c r="E203" s="42" t="s">
        <v>48</v>
      </c>
      <c r="F203" s="42" t="s">
        <v>213</v>
      </c>
      <c r="G203" s="88"/>
    </row>
    <row r="204" spans="1:7" ht="12.75" hidden="1">
      <c r="A204" s="31" t="s">
        <v>256</v>
      </c>
      <c r="B204" s="42" t="s">
        <v>234</v>
      </c>
      <c r="C204" s="42" t="s">
        <v>178</v>
      </c>
      <c r="D204" s="40" t="s">
        <v>270</v>
      </c>
      <c r="E204" s="42" t="s">
        <v>48</v>
      </c>
      <c r="F204" s="42" t="s">
        <v>215</v>
      </c>
      <c r="G204" s="88"/>
    </row>
    <row r="205" spans="1:7" ht="12.75">
      <c r="A205" s="31" t="s">
        <v>253</v>
      </c>
      <c r="B205" s="42" t="s">
        <v>234</v>
      </c>
      <c r="C205" s="42" t="s">
        <v>178</v>
      </c>
      <c r="D205" s="40" t="s">
        <v>270</v>
      </c>
      <c r="E205" s="42" t="s">
        <v>48</v>
      </c>
      <c r="F205" s="42" t="s">
        <v>216</v>
      </c>
      <c r="G205" s="88">
        <v>30</v>
      </c>
    </row>
    <row r="206" spans="1:7" ht="12.75" hidden="1">
      <c r="A206" s="31" t="s">
        <v>179</v>
      </c>
      <c r="B206" s="42" t="s">
        <v>234</v>
      </c>
      <c r="C206" s="42" t="s">
        <v>178</v>
      </c>
      <c r="D206" s="40" t="s">
        <v>270</v>
      </c>
      <c r="E206" s="42" t="s">
        <v>48</v>
      </c>
      <c r="F206" s="42" t="s">
        <v>217</v>
      </c>
      <c r="G206" s="88"/>
    </row>
    <row r="207" spans="1:7" ht="12.75" hidden="1">
      <c r="A207" s="31" t="s">
        <v>176</v>
      </c>
      <c r="B207" s="42" t="s">
        <v>234</v>
      </c>
      <c r="C207" s="42" t="s">
        <v>178</v>
      </c>
      <c r="D207" s="40" t="s">
        <v>270</v>
      </c>
      <c r="E207" s="42" t="s">
        <v>48</v>
      </c>
      <c r="F207" s="42" t="s">
        <v>218</v>
      </c>
      <c r="G207" s="88">
        <f>G208+G209</f>
        <v>0</v>
      </c>
    </row>
    <row r="208" spans="1:7" ht="12.75" hidden="1">
      <c r="A208" s="31" t="s">
        <v>175</v>
      </c>
      <c r="B208" s="42" t="s">
        <v>234</v>
      </c>
      <c r="C208" s="42" t="s">
        <v>178</v>
      </c>
      <c r="D208" s="40" t="s">
        <v>270</v>
      </c>
      <c r="E208" s="42" t="s">
        <v>48</v>
      </c>
      <c r="F208" s="42" t="s">
        <v>219</v>
      </c>
      <c r="G208" s="88"/>
    </row>
    <row r="209" spans="1:7" ht="12.75" hidden="1">
      <c r="A209" s="31" t="s">
        <v>220</v>
      </c>
      <c r="B209" s="42" t="s">
        <v>234</v>
      </c>
      <c r="C209" s="42" t="s">
        <v>178</v>
      </c>
      <c r="D209" s="40" t="s">
        <v>270</v>
      </c>
      <c r="E209" s="42" t="s">
        <v>48</v>
      </c>
      <c r="F209" s="42" t="s">
        <v>221</v>
      </c>
      <c r="G209" s="88"/>
    </row>
    <row r="210" spans="1:7" ht="24">
      <c r="A210" s="85" t="s">
        <v>139</v>
      </c>
      <c r="B210" s="67" t="s">
        <v>140</v>
      </c>
      <c r="C210" s="67" t="s">
        <v>198</v>
      </c>
      <c r="D210" s="67" t="s">
        <v>68</v>
      </c>
      <c r="E210" s="67" t="s">
        <v>199</v>
      </c>
      <c r="F210" s="67" t="s">
        <v>199</v>
      </c>
      <c r="G210" s="84">
        <f aca="true" t="shared" si="7" ref="G210:G218">G211</f>
        <v>65</v>
      </c>
    </row>
    <row r="211" spans="1:7" ht="24">
      <c r="A211" s="85" t="s">
        <v>141</v>
      </c>
      <c r="B211" s="67" t="s">
        <v>140</v>
      </c>
      <c r="C211" s="67" t="s">
        <v>177</v>
      </c>
      <c r="D211" s="67" t="s">
        <v>68</v>
      </c>
      <c r="E211" s="67" t="s">
        <v>199</v>
      </c>
      <c r="F211" s="67" t="s">
        <v>199</v>
      </c>
      <c r="G211" s="84">
        <f>G215</f>
        <v>65</v>
      </c>
    </row>
    <row r="212" spans="1:7" ht="15.75" customHeight="1">
      <c r="A212" s="85" t="s">
        <v>62</v>
      </c>
      <c r="B212" s="67" t="s">
        <v>140</v>
      </c>
      <c r="C212" s="67" t="s">
        <v>177</v>
      </c>
      <c r="D212" s="86" t="s">
        <v>64</v>
      </c>
      <c r="E212" s="67" t="s">
        <v>199</v>
      </c>
      <c r="F212" s="67" t="s">
        <v>199</v>
      </c>
      <c r="G212" s="84">
        <f>G213</f>
        <v>65</v>
      </c>
    </row>
    <row r="213" spans="1:7" ht="24">
      <c r="A213" s="31" t="s">
        <v>69</v>
      </c>
      <c r="B213" s="42" t="s">
        <v>140</v>
      </c>
      <c r="C213" s="42" t="s">
        <v>177</v>
      </c>
      <c r="D213" s="87" t="s">
        <v>65</v>
      </c>
      <c r="E213" s="42" t="s">
        <v>199</v>
      </c>
      <c r="F213" s="42" t="s">
        <v>199</v>
      </c>
      <c r="G213" s="88">
        <f>G214</f>
        <v>65</v>
      </c>
    </row>
    <row r="214" spans="1:7" ht="24">
      <c r="A214" s="89" t="s">
        <v>316</v>
      </c>
      <c r="B214" s="42" t="s">
        <v>140</v>
      </c>
      <c r="C214" s="42" t="s">
        <v>177</v>
      </c>
      <c r="D214" s="87" t="s">
        <v>66</v>
      </c>
      <c r="E214" s="42" t="s">
        <v>199</v>
      </c>
      <c r="F214" s="42" t="s">
        <v>199</v>
      </c>
      <c r="G214" s="88">
        <f>G215</f>
        <v>65</v>
      </c>
    </row>
    <row r="215" spans="1:7" ht="12.75">
      <c r="A215" s="55" t="s">
        <v>28</v>
      </c>
      <c r="B215" s="42" t="s">
        <v>140</v>
      </c>
      <c r="C215" s="42" t="s">
        <v>177</v>
      </c>
      <c r="D215" s="40" t="s">
        <v>29</v>
      </c>
      <c r="E215" s="42" t="s">
        <v>199</v>
      </c>
      <c r="F215" s="42" t="s">
        <v>199</v>
      </c>
      <c r="G215" s="88">
        <f>G216</f>
        <v>65</v>
      </c>
    </row>
    <row r="216" spans="1:7" ht="12.75">
      <c r="A216" s="55" t="s">
        <v>28</v>
      </c>
      <c r="B216" s="42" t="s">
        <v>140</v>
      </c>
      <c r="C216" s="42" t="s">
        <v>177</v>
      </c>
      <c r="D216" s="40" t="s">
        <v>29</v>
      </c>
      <c r="E216" s="42" t="s">
        <v>51</v>
      </c>
      <c r="F216" s="42" t="s">
        <v>199</v>
      </c>
      <c r="G216" s="88">
        <f t="shared" si="7"/>
        <v>65</v>
      </c>
    </row>
    <row r="217" spans="1:7" ht="12.75">
      <c r="A217" s="31" t="s">
        <v>201</v>
      </c>
      <c r="B217" s="42" t="s">
        <v>140</v>
      </c>
      <c r="C217" s="42" t="s">
        <v>177</v>
      </c>
      <c r="D217" s="40" t="s">
        <v>29</v>
      </c>
      <c r="E217" s="42" t="s">
        <v>51</v>
      </c>
      <c r="F217" s="42" t="s">
        <v>202</v>
      </c>
      <c r="G217" s="88">
        <f t="shared" si="7"/>
        <v>65</v>
      </c>
    </row>
    <row r="218" spans="1:7" ht="12.75">
      <c r="A218" s="31" t="s">
        <v>142</v>
      </c>
      <c r="B218" s="42" t="s">
        <v>140</v>
      </c>
      <c r="C218" s="42" t="s">
        <v>177</v>
      </c>
      <c r="D218" s="40" t="s">
        <v>29</v>
      </c>
      <c r="E218" s="42" t="s">
        <v>51</v>
      </c>
      <c r="F218" s="42" t="s">
        <v>223</v>
      </c>
      <c r="G218" s="88">
        <f t="shared" si="7"/>
        <v>65</v>
      </c>
    </row>
    <row r="219" spans="1:7" ht="12.75">
      <c r="A219" s="31" t="s">
        <v>143</v>
      </c>
      <c r="B219" s="42" t="s">
        <v>140</v>
      </c>
      <c r="C219" s="42" t="s">
        <v>177</v>
      </c>
      <c r="D219" s="40" t="s">
        <v>29</v>
      </c>
      <c r="E219" s="42" t="s">
        <v>51</v>
      </c>
      <c r="F219" s="42" t="s">
        <v>224</v>
      </c>
      <c r="G219" s="88">
        <v>65</v>
      </c>
    </row>
    <row r="220" spans="1:7" ht="36">
      <c r="A220" s="85" t="s">
        <v>103</v>
      </c>
      <c r="B220" s="67" t="s">
        <v>254</v>
      </c>
      <c r="C220" s="67" t="s">
        <v>198</v>
      </c>
      <c r="D220" s="67" t="s">
        <v>68</v>
      </c>
      <c r="E220" s="67" t="s">
        <v>199</v>
      </c>
      <c r="F220" s="67" t="s">
        <v>199</v>
      </c>
      <c r="G220" s="84">
        <f>G221</f>
        <v>189</v>
      </c>
    </row>
    <row r="221" spans="1:7" ht="12.75">
      <c r="A221" s="85" t="s">
        <v>27</v>
      </c>
      <c r="B221" s="67" t="s">
        <v>254</v>
      </c>
      <c r="C221" s="67" t="s">
        <v>232</v>
      </c>
      <c r="D221" s="67" t="s">
        <v>68</v>
      </c>
      <c r="E221" s="67" t="s">
        <v>199</v>
      </c>
      <c r="F221" s="67" t="s">
        <v>199</v>
      </c>
      <c r="G221" s="84">
        <f aca="true" t="shared" si="8" ref="G221:G226">G222</f>
        <v>189</v>
      </c>
    </row>
    <row r="222" spans="1:7" ht="15" customHeight="1">
      <c r="A222" s="85" t="s">
        <v>62</v>
      </c>
      <c r="B222" s="67" t="s">
        <v>254</v>
      </c>
      <c r="C222" s="67" t="s">
        <v>232</v>
      </c>
      <c r="D222" s="86" t="s">
        <v>64</v>
      </c>
      <c r="E222" s="67" t="s">
        <v>199</v>
      </c>
      <c r="F222" s="67" t="s">
        <v>199</v>
      </c>
      <c r="G222" s="84">
        <f t="shared" si="8"/>
        <v>189</v>
      </c>
    </row>
    <row r="223" spans="1:7" ht="24">
      <c r="A223" s="31" t="s">
        <v>69</v>
      </c>
      <c r="B223" s="42" t="s">
        <v>254</v>
      </c>
      <c r="C223" s="42" t="s">
        <v>232</v>
      </c>
      <c r="D223" s="87" t="s">
        <v>65</v>
      </c>
      <c r="E223" s="42" t="s">
        <v>199</v>
      </c>
      <c r="F223" s="42" t="s">
        <v>199</v>
      </c>
      <c r="G223" s="88">
        <f t="shared" si="8"/>
        <v>189</v>
      </c>
    </row>
    <row r="224" spans="1:7" ht="24">
      <c r="A224" s="89" t="s">
        <v>316</v>
      </c>
      <c r="B224" s="42" t="s">
        <v>254</v>
      </c>
      <c r="C224" s="42" t="s">
        <v>232</v>
      </c>
      <c r="D224" s="87" t="s">
        <v>66</v>
      </c>
      <c r="E224" s="42" t="s">
        <v>199</v>
      </c>
      <c r="F224" s="42" t="s">
        <v>199</v>
      </c>
      <c r="G224" s="88">
        <f t="shared" si="8"/>
        <v>189</v>
      </c>
    </row>
    <row r="225" spans="1:7" ht="12.75">
      <c r="A225" s="31" t="s">
        <v>31</v>
      </c>
      <c r="B225" s="42" t="s">
        <v>254</v>
      </c>
      <c r="C225" s="42" t="s">
        <v>232</v>
      </c>
      <c r="D225" s="40" t="s">
        <v>30</v>
      </c>
      <c r="E225" s="42" t="s">
        <v>199</v>
      </c>
      <c r="F225" s="42" t="s">
        <v>199</v>
      </c>
      <c r="G225" s="88">
        <f t="shared" si="8"/>
        <v>189</v>
      </c>
    </row>
    <row r="226" spans="1:7" ht="12.75">
      <c r="A226" s="31" t="s">
        <v>31</v>
      </c>
      <c r="B226" s="42" t="s">
        <v>254</v>
      </c>
      <c r="C226" s="42" t="s">
        <v>232</v>
      </c>
      <c r="D226" s="40" t="s">
        <v>30</v>
      </c>
      <c r="E226" s="42" t="s">
        <v>52</v>
      </c>
      <c r="F226" s="42" t="s">
        <v>199</v>
      </c>
      <c r="G226" s="88">
        <f t="shared" si="8"/>
        <v>189</v>
      </c>
    </row>
    <row r="227" spans="1:7" ht="12.75">
      <c r="A227" s="31" t="s">
        <v>201</v>
      </c>
      <c r="B227" s="42" t="s">
        <v>254</v>
      </c>
      <c r="C227" s="42" t="s">
        <v>232</v>
      </c>
      <c r="D227" s="40" t="s">
        <v>30</v>
      </c>
      <c r="E227" s="42" t="s">
        <v>52</v>
      </c>
      <c r="F227" s="42" t="s">
        <v>202</v>
      </c>
      <c r="G227" s="88">
        <f>+G228</f>
        <v>189</v>
      </c>
    </row>
    <row r="228" spans="1:7" ht="12.75">
      <c r="A228" s="31" t="s">
        <v>32</v>
      </c>
      <c r="B228" s="42" t="s">
        <v>254</v>
      </c>
      <c r="C228" s="42" t="s">
        <v>232</v>
      </c>
      <c r="D228" s="40" t="s">
        <v>30</v>
      </c>
      <c r="E228" s="42" t="s">
        <v>52</v>
      </c>
      <c r="F228" s="40">
        <v>250</v>
      </c>
      <c r="G228" s="88">
        <f>+G229</f>
        <v>189</v>
      </c>
    </row>
    <row r="229" spans="1:7" ht="24">
      <c r="A229" s="31" t="s">
        <v>310</v>
      </c>
      <c r="B229" s="42" t="s">
        <v>254</v>
      </c>
      <c r="C229" s="42" t="s">
        <v>232</v>
      </c>
      <c r="D229" s="40" t="s">
        <v>30</v>
      </c>
      <c r="E229" s="42" t="s">
        <v>52</v>
      </c>
      <c r="F229" s="40">
        <v>251</v>
      </c>
      <c r="G229" s="88">
        <v>189</v>
      </c>
    </row>
    <row r="230" spans="1:7" ht="12.75">
      <c r="A230" s="1"/>
      <c r="B230" s="1"/>
      <c r="C230" s="1"/>
      <c r="D230" s="1"/>
      <c r="E230" s="1"/>
      <c r="F230" s="1"/>
      <c r="G230" s="10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</sheetData>
  <sheetProtection/>
  <mergeCells count="4">
    <mergeCell ref="A1:G1"/>
    <mergeCell ref="A2:G2"/>
    <mergeCell ref="A4:G4"/>
    <mergeCell ref="B3:G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9"/>
  <sheetViews>
    <sheetView zoomScaleSheetLayoutView="100" zoomScalePageLayoutView="0" workbookViewId="0" topLeftCell="A1">
      <selection activeCell="L15" sqref="L15"/>
    </sheetView>
  </sheetViews>
  <sheetFormatPr defaultColWidth="9.00390625" defaultRowHeight="12.75"/>
  <cols>
    <col min="1" max="1" width="51.375" style="0" customWidth="1"/>
    <col min="2" max="2" width="5.375" style="0" customWidth="1"/>
    <col min="3" max="4" width="4.25390625" style="0" customWidth="1"/>
    <col min="5" max="5" width="8.875" style="0" customWidth="1"/>
    <col min="6" max="6" width="5.625" style="0" customWidth="1"/>
    <col min="7" max="7" width="6.375" style="0" customWidth="1"/>
    <col min="8" max="8" width="9.375" style="0" customWidth="1"/>
  </cols>
  <sheetData>
    <row r="1" spans="1:8" ht="12.75">
      <c r="A1" s="129" t="s">
        <v>137</v>
      </c>
      <c r="B1" s="129"/>
      <c r="C1" s="129"/>
      <c r="D1" s="129"/>
      <c r="E1" s="129"/>
      <c r="F1" s="129"/>
      <c r="G1" s="129"/>
      <c r="H1" s="128"/>
    </row>
    <row r="2" spans="1:8" ht="26.25" customHeight="1">
      <c r="A2" s="126" t="s">
        <v>321</v>
      </c>
      <c r="B2" s="130"/>
      <c r="C2" s="130"/>
      <c r="D2" s="130"/>
      <c r="E2" s="130"/>
      <c r="F2" s="134"/>
      <c r="G2" s="134"/>
      <c r="H2" s="134"/>
    </row>
    <row r="3" spans="1:8" ht="12.75" customHeight="1">
      <c r="A3" s="127" t="s">
        <v>355</v>
      </c>
      <c r="B3" s="128"/>
      <c r="C3" s="128"/>
      <c r="D3" s="128"/>
      <c r="E3" s="128"/>
      <c r="F3" s="128"/>
      <c r="G3" s="128"/>
      <c r="H3" s="128"/>
    </row>
    <row r="4" spans="1:8" ht="54.75" customHeight="1">
      <c r="A4" s="131" t="s">
        <v>2</v>
      </c>
      <c r="B4" s="132"/>
      <c r="C4" s="132"/>
      <c r="D4" s="132"/>
      <c r="E4" s="132"/>
      <c r="F4" s="132"/>
      <c r="G4" s="132"/>
      <c r="H4" s="132"/>
    </row>
    <row r="5" spans="1:8" ht="7.5" customHeight="1">
      <c r="A5" s="60"/>
      <c r="B5" s="96"/>
      <c r="C5" s="61"/>
      <c r="D5" s="82"/>
      <c r="E5" s="82"/>
      <c r="F5" s="82"/>
      <c r="G5" s="82"/>
      <c r="H5" s="59"/>
    </row>
    <row r="6" spans="1:8" ht="24.75" customHeight="1">
      <c r="A6" s="63" t="s">
        <v>181</v>
      </c>
      <c r="B6" s="63" t="s">
        <v>136</v>
      </c>
      <c r="C6" s="63" t="s">
        <v>194</v>
      </c>
      <c r="D6" s="63" t="s">
        <v>195</v>
      </c>
      <c r="E6" s="63" t="s">
        <v>106</v>
      </c>
      <c r="F6" s="63" t="s">
        <v>107</v>
      </c>
      <c r="G6" s="63" t="s">
        <v>83</v>
      </c>
      <c r="H6" s="83" t="s">
        <v>76</v>
      </c>
    </row>
    <row r="7" spans="1:8" ht="24">
      <c r="A7" s="73" t="s">
        <v>74</v>
      </c>
      <c r="B7" s="97"/>
      <c r="C7" s="98"/>
      <c r="D7" s="65"/>
      <c r="E7" s="65"/>
      <c r="F7" s="65"/>
      <c r="G7" s="65"/>
      <c r="H7" s="99">
        <f>H8+H82+H102+H161+H184+H194+H210+H220+H68</f>
        <v>11844.599999999999</v>
      </c>
    </row>
    <row r="8" spans="1:8" ht="12.75">
      <c r="A8" s="54" t="s">
        <v>197</v>
      </c>
      <c r="B8" s="66" t="s">
        <v>236</v>
      </c>
      <c r="C8" s="67" t="s">
        <v>177</v>
      </c>
      <c r="D8" s="67" t="s">
        <v>198</v>
      </c>
      <c r="E8" s="67" t="s">
        <v>68</v>
      </c>
      <c r="F8" s="67" t="s">
        <v>199</v>
      </c>
      <c r="G8" s="67" t="s">
        <v>199</v>
      </c>
      <c r="H8" s="99">
        <f>H9+H20+H60</f>
        <v>7396.6</v>
      </c>
    </row>
    <row r="9" spans="1:8" ht="24" customHeight="1">
      <c r="A9" s="85" t="s">
        <v>104</v>
      </c>
      <c r="B9" s="66" t="s">
        <v>236</v>
      </c>
      <c r="C9" s="67" t="s">
        <v>177</v>
      </c>
      <c r="D9" s="67" t="s">
        <v>200</v>
      </c>
      <c r="E9" s="67" t="s">
        <v>68</v>
      </c>
      <c r="F9" s="67" t="s">
        <v>199</v>
      </c>
      <c r="G9" s="67" t="s">
        <v>199</v>
      </c>
      <c r="H9" s="100">
        <f aca="true" t="shared" si="0" ref="H9:H15">H10</f>
        <v>1180.3</v>
      </c>
    </row>
    <row r="10" spans="1:8" ht="12.75">
      <c r="A10" s="85" t="s">
        <v>62</v>
      </c>
      <c r="B10" s="66" t="s">
        <v>236</v>
      </c>
      <c r="C10" s="67" t="s">
        <v>177</v>
      </c>
      <c r="D10" s="67" t="s">
        <v>200</v>
      </c>
      <c r="E10" s="86" t="s">
        <v>64</v>
      </c>
      <c r="F10" s="67" t="s">
        <v>199</v>
      </c>
      <c r="G10" s="67" t="s">
        <v>199</v>
      </c>
      <c r="H10" s="100">
        <f>H11</f>
        <v>1180.3</v>
      </c>
    </row>
    <row r="11" spans="1:8" ht="24">
      <c r="A11" s="31" t="s">
        <v>69</v>
      </c>
      <c r="B11" s="66" t="s">
        <v>236</v>
      </c>
      <c r="C11" s="42" t="s">
        <v>177</v>
      </c>
      <c r="D11" s="42" t="s">
        <v>200</v>
      </c>
      <c r="E11" s="87" t="s">
        <v>65</v>
      </c>
      <c r="F11" s="42" t="s">
        <v>199</v>
      </c>
      <c r="G11" s="42" t="s">
        <v>199</v>
      </c>
      <c r="H11" s="101">
        <f t="shared" si="0"/>
        <v>1180.3</v>
      </c>
    </row>
    <row r="12" spans="1:8" ht="24">
      <c r="A12" s="89" t="s">
        <v>316</v>
      </c>
      <c r="B12" s="66" t="s">
        <v>236</v>
      </c>
      <c r="C12" s="42" t="s">
        <v>177</v>
      </c>
      <c r="D12" s="42" t="s">
        <v>200</v>
      </c>
      <c r="E12" s="87" t="s">
        <v>66</v>
      </c>
      <c r="F12" s="42" t="s">
        <v>199</v>
      </c>
      <c r="G12" s="42" t="s">
        <v>199</v>
      </c>
      <c r="H12" s="101">
        <f t="shared" si="0"/>
        <v>1180.3</v>
      </c>
    </row>
    <row r="13" spans="1:8" ht="14.25" customHeight="1">
      <c r="A13" s="89" t="s">
        <v>63</v>
      </c>
      <c r="B13" s="66" t="s">
        <v>236</v>
      </c>
      <c r="C13" s="42" t="s">
        <v>177</v>
      </c>
      <c r="D13" s="42" t="s">
        <v>200</v>
      </c>
      <c r="E13" s="87" t="s">
        <v>67</v>
      </c>
      <c r="F13" s="42" t="s">
        <v>199</v>
      </c>
      <c r="G13" s="42" t="s">
        <v>199</v>
      </c>
      <c r="H13" s="101">
        <f t="shared" si="0"/>
        <v>1180.3</v>
      </c>
    </row>
    <row r="14" spans="1:8" ht="24">
      <c r="A14" s="31" t="s">
        <v>46</v>
      </c>
      <c r="B14" s="67" t="s">
        <v>236</v>
      </c>
      <c r="C14" s="42" t="s">
        <v>177</v>
      </c>
      <c r="D14" s="42" t="s">
        <v>200</v>
      </c>
      <c r="E14" s="87" t="s">
        <v>67</v>
      </c>
      <c r="F14" s="42" t="s">
        <v>45</v>
      </c>
      <c r="G14" s="42" t="s">
        <v>199</v>
      </c>
      <c r="H14" s="101">
        <f t="shared" si="0"/>
        <v>1180.3</v>
      </c>
    </row>
    <row r="15" spans="1:8" ht="12.75">
      <c r="A15" s="31" t="s">
        <v>201</v>
      </c>
      <c r="B15" s="66" t="s">
        <v>236</v>
      </c>
      <c r="C15" s="42" t="s">
        <v>177</v>
      </c>
      <c r="D15" s="42" t="s">
        <v>200</v>
      </c>
      <c r="E15" s="87" t="s">
        <v>67</v>
      </c>
      <c r="F15" s="42" t="s">
        <v>45</v>
      </c>
      <c r="G15" s="42" t="s">
        <v>202</v>
      </c>
      <c r="H15" s="101">
        <f t="shared" si="0"/>
        <v>1180.3</v>
      </c>
    </row>
    <row r="16" spans="1:8" ht="12.75">
      <c r="A16" s="31" t="s">
        <v>255</v>
      </c>
      <c r="B16" s="66" t="s">
        <v>236</v>
      </c>
      <c r="C16" s="42" t="s">
        <v>177</v>
      </c>
      <c r="D16" s="42" t="s">
        <v>200</v>
      </c>
      <c r="E16" s="87" t="s">
        <v>67</v>
      </c>
      <c r="F16" s="42" t="s">
        <v>45</v>
      </c>
      <c r="G16" s="42" t="s">
        <v>174</v>
      </c>
      <c r="H16" s="101">
        <f>SUM(H17:H19)</f>
        <v>1180.3</v>
      </c>
    </row>
    <row r="17" spans="1:8" ht="12.75">
      <c r="A17" s="31" t="s">
        <v>170</v>
      </c>
      <c r="B17" s="66" t="s">
        <v>236</v>
      </c>
      <c r="C17" s="42" t="s">
        <v>177</v>
      </c>
      <c r="D17" s="42" t="s">
        <v>200</v>
      </c>
      <c r="E17" s="87" t="s">
        <v>67</v>
      </c>
      <c r="F17" s="42" t="s">
        <v>45</v>
      </c>
      <c r="G17" s="42" t="s">
        <v>203</v>
      </c>
      <c r="H17" s="43">
        <f>'прилож. № 7(4)'!G17</f>
        <v>942</v>
      </c>
    </row>
    <row r="18" spans="1:8" ht="12.75" hidden="1">
      <c r="A18" s="31" t="s">
        <v>171</v>
      </c>
      <c r="B18" s="66" t="s">
        <v>236</v>
      </c>
      <c r="C18" s="42" t="s">
        <v>177</v>
      </c>
      <c r="D18" s="42" t="s">
        <v>200</v>
      </c>
      <c r="E18" s="87" t="s">
        <v>67</v>
      </c>
      <c r="F18" s="42" t="s">
        <v>45</v>
      </c>
      <c r="G18" s="42" t="s">
        <v>204</v>
      </c>
      <c r="H18" s="43">
        <f>'прилож. № 7(4)'!G18</f>
        <v>0</v>
      </c>
    </row>
    <row r="19" spans="1:8" ht="12.75">
      <c r="A19" s="31" t="s">
        <v>257</v>
      </c>
      <c r="B19" s="66" t="s">
        <v>236</v>
      </c>
      <c r="C19" s="42" t="s">
        <v>177</v>
      </c>
      <c r="D19" s="42" t="s">
        <v>200</v>
      </c>
      <c r="E19" s="87" t="s">
        <v>67</v>
      </c>
      <c r="F19" s="42" t="s">
        <v>45</v>
      </c>
      <c r="G19" s="42" t="s">
        <v>205</v>
      </c>
      <c r="H19" s="43">
        <f>'прилож. № 7(4)'!G19</f>
        <v>238.3</v>
      </c>
    </row>
    <row r="20" spans="1:8" ht="38.25" customHeight="1">
      <c r="A20" s="85" t="s">
        <v>105</v>
      </c>
      <c r="B20" s="66" t="s">
        <v>236</v>
      </c>
      <c r="C20" s="67" t="s">
        <v>177</v>
      </c>
      <c r="D20" s="67" t="s">
        <v>206</v>
      </c>
      <c r="E20" s="67" t="s">
        <v>68</v>
      </c>
      <c r="F20" s="67" t="s">
        <v>199</v>
      </c>
      <c r="G20" s="67" t="s">
        <v>199</v>
      </c>
      <c r="H20" s="99">
        <f>+H29+H21</f>
        <v>6116.3</v>
      </c>
    </row>
    <row r="21" spans="1:8" ht="12.75">
      <c r="A21" s="85" t="s">
        <v>345</v>
      </c>
      <c r="B21" s="66" t="s">
        <v>236</v>
      </c>
      <c r="C21" s="42" t="s">
        <v>177</v>
      </c>
      <c r="D21" s="67" t="s">
        <v>206</v>
      </c>
      <c r="E21" s="67" t="s">
        <v>326</v>
      </c>
      <c r="F21" s="67" t="s">
        <v>199</v>
      </c>
      <c r="G21" s="67" t="s">
        <v>199</v>
      </c>
      <c r="H21" s="99">
        <f aca="true" t="shared" si="1" ref="H21:H27">H22</f>
        <v>7.5</v>
      </c>
    </row>
    <row r="22" spans="1:8" ht="24">
      <c r="A22" s="85" t="s">
        <v>327</v>
      </c>
      <c r="B22" s="66" t="s">
        <v>236</v>
      </c>
      <c r="C22" s="42" t="s">
        <v>177</v>
      </c>
      <c r="D22" s="67" t="s">
        <v>206</v>
      </c>
      <c r="E22" s="67" t="s">
        <v>330</v>
      </c>
      <c r="F22" s="67" t="s">
        <v>199</v>
      </c>
      <c r="G22" s="67" t="s">
        <v>199</v>
      </c>
      <c r="H22" s="99">
        <f t="shared" si="1"/>
        <v>7.5</v>
      </c>
    </row>
    <row r="23" spans="1:8" ht="24">
      <c r="A23" s="31" t="s">
        <v>328</v>
      </c>
      <c r="B23" s="67" t="s">
        <v>236</v>
      </c>
      <c r="C23" s="42" t="s">
        <v>177</v>
      </c>
      <c r="D23" s="42" t="s">
        <v>206</v>
      </c>
      <c r="E23" s="42" t="s">
        <v>331</v>
      </c>
      <c r="F23" s="42" t="s">
        <v>199</v>
      </c>
      <c r="G23" s="42" t="s">
        <v>199</v>
      </c>
      <c r="H23" s="43">
        <f t="shared" si="1"/>
        <v>7.5</v>
      </c>
    </row>
    <row r="24" spans="1:8" ht="24">
      <c r="A24" s="31" t="s">
        <v>346</v>
      </c>
      <c r="B24" s="66" t="s">
        <v>236</v>
      </c>
      <c r="C24" s="42" t="s">
        <v>177</v>
      </c>
      <c r="D24" s="42" t="s">
        <v>206</v>
      </c>
      <c r="E24" s="42" t="s">
        <v>332</v>
      </c>
      <c r="F24" s="42" t="s">
        <v>199</v>
      </c>
      <c r="G24" s="42" t="s">
        <v>199</v>
      </c>
      <c r="H24" s="43">
        <f t="shared" si="1"/>
        <v>7.5</v>
      </c>
    </row>
    <row r="25" spans="1:8" ht="24">
      <c r="A25" s="31" t="s">
        <v>47</v>
      </c>
      <c r="B25" s="66" t="s">
        <v>236</v>
      </c>
      <c r="C25" s="42" t="s">
        <v>177</v>
      </c>
      <c r="D25" s="42" t="s">
        <v>206</v>
      </c>
      <c r="E25" s="42" t="s">
        <v>332</v>
      </c>
      <c r="F25" s="42" t="s">
        <v>48</v>
      </c>
      <c r="G25" s="42" t="s">
        <v>199</v>
      </c>
      <c r="H25" s="43">
        <f t="shared" si="1"/>
        <v>7.5</v>
      </c>
    </row>
    <row r="26" spans="1:8" ht="12.75">
      <c r="A26" s="31" t="s">
        <v>201</v>
      </c>
      <c r="B26" s="66" t="s">
        <v>236</v>
      </c>
      <c r="C26" s="42" t="s">
        <v>177</v>
      </c>
      <c r="D26" s="42" t="s">
        <v>206</v>
      </c>
      <c r="E26" s="42" t="s">
        <v>332</v>
      </c>
      <c r="F26" s="42" t="s">
        <v>48</v>
      </c>
      <c r="G26" s="42" t="s">
        <v>202</v>
      </c>
      <c r="H26" s="43">
        <f t="shared" si="1"/>
        <v>7.5</v>
      </c>
    </row>
    <row r="27" spans="1:8" ht="12.75">
      <c r="A27" s="31" t="s">
        <v>252</v>
      </c>
      <c r="B27" s="66" t="s">
        <v>236</v>
      </c>
      <c r="C27" s="42" t="s">
        <v>177</v>
      </c>
      <c r="D27" s="42" t="s">
        <v>206</v>
      </c>
      <c r="E27" s="42" t="s">
        <v>332</v>
      </c>
      <c r="F27" s="42" t="s">
        <v>48</v>
      </c>
      <c r="G27" s="42" t="s">
        <v>207</v>
      </c>
      <c r="H27" s="43">
        <f t="shared" si="1"/>
        <v>7.5</v>
      </c>
    </row>
    <row r="28" spans="1:8" ht="12.75">
      <c r="A28" s="31" t="s">
        <v>253</v>
      </c>
      <c r="B28" s="66" t="s">
        <v>236</v>
      </c>
      <c r="C28" s="42" t="s">
        <v>177</v>
      </c>
      <c r="D28" s="42" t="s">
        <v>206</v>
      </c>
      <c r="E28" s="42" t="s">
        <v>332</v>
      </c>
      <c r="F28" s="42" t="s">
        <v>48</v>
      </c>
      <c r="G28" s="42" t="s">
        <v>216</v>
      </c>
      <c r="H28" s="43">
        <f>'прилож. № 7(4)'!G28</f>
        <v>7.5</v>
      </c>
    </row>
    <row r="29" spans="1:8" ht="12.75">
      <c r="A29" s="85" t="s">
        <v>62</v>
      </c>
      <c r="B29" s="66" t="s">
        <v>236</v>
      </c>
      <c r="C29" s="67" t="s">
        <v>177</v>
      </c>
      <c r="D29" s="67" t="s">
        <v>206</v>
      </c>
      <c r="E29" s="86" t="s">
        <v>64</v>
      </c>
      <c r="F29" s="67" t="s">
        <v>199</v>
      </c>
      <c r="G29" s="67" t="s">
        <v>199</v>
      </c>
      <c r="H29" s="99">
        <f>H30+H55</f>
        <v>6108.8</v>
      </c>
    </row>
    <row r="30" spans="1:8" ht="24">
      <c r="A30" s="85" t="s">
        <v>69</v>
      </c>
      <c r="B30" s="66" t="s">
        <v>236</v>
      </c>
      <c r="C30" s="67" t="s">
        <v>177</v>
      </c>
      <c r="D30" s="67" t="s">
        <v>206</v>
      </c>
      <c r="E30" s="86" t="s">
        <v>65</v>
      </c>
      <c r="F30" s="67" t="s">
        <v>199</v>
      </c>
      <c r="G30" s="67" t="s">
        <v>199</v>
      </c>
      <c r="H30" s="99">
        <f>H31</f>
        <v>6108.1</v>
      </c>
    </row>
    <row r="31" spans="1:8" ht="24">
      <c r="A31" s="89" t="s">
        <v>316</v>
      </c>
      <c r="B31" s="66" t="s">
        <v>236</v>
      </c>
      <c r="C31" s="42" t="s">
        <v>177</v>
      </c>
      <c r="D31" s="42" t="s">
        <v>206</v>
      </c>
      <c r="E31" s="87" t="s">
        <v>66</v>
      </c>
      <c r="F31" s="42" t="s">
        <v>199</v>
      </c>
      <c r="G31" s="42" t="s">
        <v>199</v>
      </c>
      <c r="H31" s="43">
        <f>H32</f>
        <v>6108.1</v>
      </c>
    </row>
    <row r="32" spans="1:8" ht="14.25" customHeight="1">
      <c r="A32" s="89" t="s">
        <v>63</v>
      </c>
      <c r="B32" s="66" t="s">
        <v>236</v>
      </c>
      <c r="C32" s="42" t="s">
        <v>177</v>
      </c>
      <c r="D32" s="42" t="s">
        <v>206</v>
      </c>
      <c r="E32" s="87" t="s">
        <v>67</v>
      </c>
      <c r="F32" s="42" t="s">
        <v>199</v>
      </c>
      <c r="G32" s="42" t="s">
        <v>199</v>
      </c>
      <c r="H32" s="43">
        <f>H33+H39+H52</f>
        <v>6108.1</v>
      </c>
    </row>
    <row r="33" spans="1:8" ht="24">
      <c r="A33" s="31" t="s">
        <v>46</v>
      </c>
      <c r="B33" s="67" t="s">
        <v>236</v>
      </c>
      <c r="C33" s="42" t="s">
        <v>177</v>
      </c>
      <c r="D33" s="42" t="s">
        <v>206</v>
      </c>
      <c r="E33" s="87" t="s">
        <v>67</v>
      </c>
      <c r="F33" s="42" t="s">
        <v>45</v>
      </c>
      <c r="G33" s="42" t="s">
        <v>199</v>
      </c>
      <c r="H33" s="43">
        <f>H34</f>
        <v>4776</v>
      </c>
    </row>
    <row r="34" spans="1:8" ht="12.75">
      <c r="A34" s="31" t="s">
        <v>201</v>
      </c>
      <c r="B34" s="66" t="s">
        <v>236</v>
      </c>
      <c r="C34" s="42" t="s">
        <v>177</v>
      </c>
      <c r="D34" s="42" t="s">
        <v>206</v>
      </c>
      <c r="E34" s="87" t="s">
        <v>67</v>
      </c>
      <c r="F34" s="42" t="s">
        <v>45</v>
      </c>
      <c r="G34" s="42" t="s">
        <v>202</v>
      </c>
      <c r="H34" s="43">
        <f>H35</f>
        <v>4776</v>
      </c>
    </row>
    <row r="35" spans="1:8" ht="12.75">
      <c r="A35" s="31" t="s">
        <v>255</v>
      </c>
      <c r="B35" s="66" t="s">
        <v>236</v>
      </c>
      <c r="C35" s="42" t="s">
        <v>177</v>
      </c>
      <c r="D35" s="42" t="s">
        <v>206</v>
      </c>
      <c r="E35" s="87" t="s">
        <v>67</v>
      </c>
      <c r="F35" s="42" t="s">
        <v>45</v>
      </c>
      <c r="G35" s="42" t="s">
        <v>174</v>
      </c>
      <c r="H35" s="43">
        <f>H36+H37+H38</f>
        <v>4776</v>
      </c>
    </row>
    <row r="36" spans="1:8" ht="12.75">
      <c r="A36" s="31" t="s">
        <v>170</v>
      </c>
      <c r="B36" s="66" t="s">
        <v>236</v>
      </c>
      <c r="C36" s="42" t="s">
        <v>177</v>
      </c>
      <c r="D36" s="42" t="s">
        <v>206</v>
      </c>
      <c r="E36" s="87" t="s">
        <v>67</v>
      </c>
      <c r="F36" s="42" t="s">
        <v>45</v>
      </c>
      <c r="G36" s="42" t="s">
        <v>203</v>
      </c>
      <c r="H36" s="43">
        <f>'прилож. № 7(4)'!G36</f>
        <v>3696</v>
      </c>
    </row>
    <row r="37" spans="1:8" ht="12.75" hidden="1">
      <c r="A37" s="31" t="s">
        <v>171</v>
      </c>
      <c r="B37" s="66" t="s">
        <v>236</v>
      </c>
      <c r="C37" s="42" t="s">
        <v>177</v>
      </c>
      <c r="D37" s="42" t="s">
        <v>206</v>
      </c>
      <c r="E37" s="87" t="s">
        <v>67</v>
      </c>
      <c r="F37" s="42" t="s">
        <v>45</v>
      </c>
      <c r="G37" s="42" t="s">
        <v>204</v>
      </c>
      <c r="H37" s="43">
        <f>'прилож. № 7(4)'!G37</f>
        <v>0</v>
      </c>
    </row>
    <row r="38" spans="1:8" ht="12.75">
      <c r="A38" s="31" t="s">
        <v>257</v>
      </c>
      <c r="B38" s="66" t="s">
        <v>236</v>
      </c>
      <c r="C38" s="42" t="s">
        <v>177</v>
      </c>
      <c r="D38" s="42" t="s">
        <v>206</v>
      </c>
      <c r="E38" s="87" t="s">
        <v>67</v>
      </c>
      <c r="F38" s="42" t="s">
        <v>45</v>
      </c>
      <c r="G38" s="42" t="s">
        <v>205</v>
      </c>
      <c r="H38" s="43">
        <f>'прилож. № 7(4)'!G38</f>
        <v>1080</v>
      </c>
    </row>
    <row r="39" spans="1:8" ht="24">
      <c r="A39" s="31" t="s">
        <v>47</v>
      </c>
      <c r="B39" s="66" t="s">
        <v>236</v>
      </c>
      <c r="C39" s="42" t="s">
        <v>177</v>
      </c>
      <c r="D39" s="42" t="s">
        <v>206</v>
      </c>
      <c r="E39" s="87" t="s">
        <v>67</v>
      </c>
      <c r="F39" s="42" t="s">
        <v>48</v>
      </c>
      <c r="G39" s="42" t="s">
        <v>199</v>
      </c>
      <c r="H39" s="43">
        <f>H40+H49</f>
        <v>1313.1</v>
      </c>
    </row>
    <row r="40" spans="1:8" ht="12.75">
      <c r="A40" s="31" t="s">
        <v>201</v>
      </c>
      <c r="B40" s="66" t="s">
        <v>236</v>
      </c>
      <c r="C40" s="42" t="s">
        <v>177</v>
      </c>
      <c r="D40" s="42" t="s">
        <v>206</v>
      </c>
      <c r="E40" s="87" t="s">
        <v>67</v>
      </c>
      <c r="F40" s="42" t="s">
        <v>48</v>
      </c>
      <c r="G40" s="42" t="s">
        <v>202</v>
      </c>
      <c r="H40" s="43">
        <f>H41+H48</f>
        <v>689.4</v>
      </c>
    </row>
    <row r="41" spans="1:8" ht="12.75">
      <c r="A41" s="31" t="s">
        <v>252</v>
      </c>
      <c r="B41" s="66" t="s">
        <v>236</v>
      </c>
      <c r="C41" s="42" t="s">
        <v>177</v>
      </c>
      <c r="D41" s="42" t="s">
        <v>206</v>
      </c>
      <c r="E41" s="87" t="s">
        <v>67</v>
      </c>
      <c r="F41" s="42" t="s">
        <v>48</v>
      </c>
      <c r="G41" s="42" t="s">
        <v>207</v>
      </c>
      <c r="H41" s="43">
        <f>SUM(H42:H47)</f>
        <v>684.4</v>
      </c>
    </row>
    <row r="42" spans="1:8" ht="12.75">
      <c r="A42" s="31" t="s">
        <v>208</v>
      </c>
      <c r="B42" s="66" t="s">
        <v>236</v>
      </c>
      <c r="C42" s="42" t="s">
        <v>177</v>
      </c>
      <c r="D42" s="42" t="s">
        <v>206</v>
      </c>
      <c r="E42" s="87" t="s">
        <v>67</v>
      </c>
      <c r="F42" s="42" t="s">
        <v>48</v>
      </c>
      <c r="G42" s="42" t="s">
        <v>209</v>
      </c>
      <c r="H42" s="43">
        <f>'прилож. № 7(4)'!G42</f>
        <v>48</v>
      </c>
    </row>
    <row r="43" spans="1:8" ht="12.75">
      <c r="A43" s="31" t="s">
        <v>210</v>
      </c>
      <c r="B43" s="66" t="s">
        <v>236</v>
      </c>
      <c r="C43" s="42" t="s">
        <v>177</v>
      </c>
      <c r="D43" s="42" t="s">
        <v>206</v>
      </c>
      <c r="E43" s="87" t="s">
        <v>67</v>
      </c>
      <c r="F43" s="42" t="s">
        <v>48</v>
      </c>
      <c r="G43" s="42" t="s">
        <v>211</v>
      </c>
      <c r="H43" s="43">
        <f>'прилож. № 7(4)'!G43</f>
        <v>28</v>
      </c>
    </row>
    <row r="44" spans="1:8" ht="12.75">
      <c r="A44" s="31" t="s">
        <v>212</v>
      </c>
      <c r="B44" s="66" t="s">
        <v>236</v>
      </c>
      <c r="C44" s="42" t="s">
        <v>177</v>
      </c>
      <c r="D44" s="42" t="s">
        <v>206</v>
      </c>
      <c r="E44" s="87" t="s">
        <v>67</v>
      </c>
      <c r="F44" s="42" t="s">
        <v>48</v>
      </c>
      <c r="G44" s="42" t="s">
        <v>213</v>
      </c>
      <c r="H44" s="43">
        <f>'прилож. № 7(4)'!G44</f>
        <v>58.4</v>
      </c>
    </row>
    <row r="45" spans="1:8" ht="12.75">
      <c r="A45" s="31" t="s">
        <v>39</v>
      </c>
      <c r="B45" s="66" t="s">
        <v>236</v>
      </c>
      <c r="C45" s="42" t="s">
        <v>177</v>
      </c>
      <c r="D45" s="42" t="s">
        <v>206</v>
      </c>
      <c r="E45" s="87" t="s">
        <v>67</v>
      </c>
      <c r="F45" s="42" t="s">
        <v>48</v>
      </c>
      <c r="G45" s="42" t="s">
        <v>214</v>
      </c>
      <c r="H45" s="43">
        <f>'прилож. № 7(4)'!G45</f>
        <v>4</v>
      </c>
    </row>
    <row r="46" spans="1:8" ht="12.75">
      <c r="A46" s="31" t="s">
        <v>256</v>
      </c>
      <c r="B46" s="66" t="s">
        <v>236</v>
      </c>
      <c r="C46" s="42" t="s">
        <v>177</v>
      </c>
      <c r="D46" s="42" t="s">
        <v>206</v>
      </c>
      <c r="E46" s="87" t="s">
        <v>67</v>
      </c>
      <c r="F46" s="42" t="s">
        <v>48</v>
      </c>
      <c r="G46" s="42" t="s">
        <v>215</v>
      </c>
      <c r="H46" s="43">
        <f>'прилож. № 7(4)'!G46</f>
        <v>49.5</v>
      </c>
    </row>
    <row r="47" spans="1:8" ht="12.75">
      <c r="A47" s="31" t="s">
        <v>253</v>
      </c>
      <c r="B47" s="66" t="s">
        <v>236</v>
      </c>
      <c r="C47" s="42" t="s">
        <v>177</v>
      </c>
      <c r="D47" s="42" t="s">
        <v>206</v>
      </c>
      <c r="E47" s="87" t="s">
        <v>67</v>
      </c>
      <c r="F47" s="42" t="s">
        <v>48</v>
      </c>
      <c r="G47" s="42" t="s">
        <v>216</v>
      </c>
      <c r="H47" s="43">
        <f>'прилож. № 7(4)'!G47</f>
        <v>496.5</v>
      </c>
    </row>
    <row r="48" spans="1:8" ht="12.75">
      <c r="A48" s="55" t="s">
        <v>179</v>
      </c>
      <c r="B48" s="66" t="s">
        <v>236</v>
      </c>
      <c r="C48" s="42" t="s">
        <v>177</v>
      </c>
      <c r="D48" s="42" t="s">
        <v>206</v>
      </c>
      <c r="E48" s="87" t="s">
        <v>67</v>
      </c>
      <c r="F48" s="42" t="s">
        <v>48</v>
      </c>
      <c r="G48" s="42" t="s">
        <v>217</v>
      </c>
      <c r="H48" s="43">
        <f>'прилож. № 7(4)'!G48</f>
        <v>5</v>
      </c>
    </row>
    <row r="49" spans="1:8" ht="12.75">
      <c r="A49" s="31" t="s">
        <v>176</v>
      </c>
      <c r="B49" s="66" t="s">
        <v>236</v>
      </c>
      <c r="C49" s="42" t="s">
        <v>177</v>
      </c>
      <c r="D49" s="42" t="s">
        <v>206</v>
      </c>
      <c r="E49" s="87" t="s">
        <v>67</v>
      </c>
      <c r="F49" s="42" t="s">
        <v>48</v>
      </c>
      <c r="G49" s="42" t="s">
        <v>218</v>
      </c>
      <c r="H49" s="43">
        <f>H50+H51</f>
        <v>623.7</v>
      </c>
    </row>
    <row r="50" spans="1:8" ht="12.75">
      <c r="A50" s="31" t="s">
        <v>175</v>
      </c>
      <c r="B50" s="66" t="s">
        <v>236</v>
      </c>
      <c r="C50" s="42" t="s">
        <v>177</v>
      </c>
      <c r="D50" s="42" t="s">
        <v>206</v>
      </c>
      <c r="E50" s="87" t="s">
        <v>67</v>
      </c>
      <c r="F50" s="42" t="s">
        <v>48</v>
      </c>
      <c r="G50" s="42" t="s">
        <v>219</v>
      </c>
      <c r="H50" s="43">
        <f>'прилож. № 7(4)'!G50</f>
        <v>500</v>
      </c>
    </row>
    <row r="51" spans="1:8" ht="12.75">
      <c r="A51" s="31" t="s">
        <v>220</v>
      </c>
      <c r="B51" s="66" t="s">
        <v>236</v>
      </c>
      <c r="C51" s="42" t="s">
        <v>177</v>
      </c>
      <c r="D51" s="42" t="s">
        <v>206</v>
      </c>
      <c r="E51" s="87" t="s">
        <v>67</v>
      </c>
      <c r="F51" s="42" t="s">
        <v>48</v>
      </c>
      <c r="G51" s="42" t="s">
        <v>221</v>
      </c>
      <c r="H51" s="43">
        <f>'прилож. № 7(4)'!G51</f>
        <v>123.7</v>
      </c>
    </row>
    <row r="52" spans="1:8" ht="60">
      <c r="A52" s="31" t="s">
        <v>348</v>
      </c>
      <c r="B52" s="66" t="s">
        <v>236</v>
      </c>
      <c r="C52" s="42" t="s">
        <v>177</v>
      </c>
      <c r="D52" s="42" t="s">
        <v>206</v>
      </c>
      <c r="E52" s="87" t="s">
        <v>67</v>
      </c>
      <c r="F52" s="42" t="s">
        <v>347</v>
      </c>
      <c r="G52" s="42" t="s">
        <v>199</v>
      </c>
      <c r="H52" s="88">
        <f>H53</f>
        <v>19</v>
      </c>
    </row>
    <row r="53" spans="1:8" ht="12.75">
      <c r="A53" s="31" t="s">
        <v>201</v>
      </c>
      <c r="B53" s="66" t="s">
        <v>236</v>
      </c>
      <c r="C53" s="42" t="s">
        <v>177</v>
      </c>
      <c r="D53" s="42" t="s">
        <v>206</v>
      </c>
      <c r="E53" s="87" t="s">
        <v>67</v>
      </c>
      <c r="F53" s="42" t="s">
        <v>347</v>
      </c>
      <c r="G53" s="42" t="s">
        <v>202</v>
      </c>
      <c r="H53" s="88">
        <f>H54</f>
        <v>19</v>
      </c>
    </row>
    <row r="54" spans="1:8" ht="12.75">
      <c r="A54" s="55" t="s">
        <v>179</v>
      </c>
      <c r="B54" s="66" t="s">
        <v>236</v>
      </c>
      <c r="C54" s="42" t="s">
        <v>177</v>
      </c>
      <c r="D54" s="42" t="s">
        <v>206</v>
      </c>
      <c r="E54" s="87" t="s">
        <v>67</v>
      </c>
      <c r="F54" s="42" t="s">
        <v>347</v>
      </c>
      <c r="G54" s="42" t="s">
        <v>217</v>
      </c>
      <c r="H54" s="88">
        <f>'прилож. № 7(4)'!G54</f>
        <v>19</v>
      </c>
    </row>
    <row r="55" spans="1:8" ht="24">
      <c r="A55" s="85" t="s">
        <v>323</v>
      </c>
      <c r="B55" s="66" t="s">
        <v>236</v>
      </c>
      <c r="C55" s="67" t="s">
        <v>177</v>
      </c>
      <c r="D55" s="67" t="s">
        <v>206</v>
      </c>
      <c r="E55" s="86" t="s">
        <v>324</v>
      </c>
      <c r="F55" s="67" t="s">
        <v>199</v>
      </c>
      <c r="G55" s="67" t="s">
        <v>199</v>
      </c>
      <c r="H55" s="99">
        <f>H56</f>
        <v>0.7</v>
      </c>
    </row>
    <row r="56" spans="1:8" ht="60" customHeight="1">
      <c r="A56" s="31" t="s">
        <v>339</v>
      </c>
      <c r="B56" s="66" t="s">
        <v>236</v>
      </c>
      <c r="C56" s="42" t="s">
        <v>177</v>
      </c>
      <c r="D56" s="42" t="s">
        <v>206</v>
      </c>
      <c r="E56" s="87" t="s">
        <v>325</v>
      </c>
      <c r="F56" s="42" t="s">
        <v>199</v>
      </c>
      <c r="G56" s="42" t="s">
        <v>199</v>
      </c>
      <c r="H56" s="43">
        <f>'прилож. № 7(4)'!G56</f>
        <v>0.7</v>
      </c>
    </row>
    <row r="57" spans="1:8" ht="24" customHeight="1">
      <c r="A57" s="31" t="s">
        <v>47</v>
      </c>
      <c r="B57" s="66" t="s">
        <v>236</v>
      </c>
      <c r="C57" s="42" t="s">
        <v>177</v>
      </c>
      <c r="D57" s="42" t="s">
        <v>206</v>
      </c>
      <c r="E57" s="87" t="s">
        <v>325</v>
      </c>
      <c r="F57" s="42" t="s">
        <v>48</v>
      </c>
      <c r="G57" s="42" t="s">
        <v>199</v>
      </c>
      <c r="H57" s="43">
        <f>H58</f>
        <v>0.7</v>
      </c>
    </row>
    <row r="58" spans="1:8" ht="14.25" customHeight="1">
      <c r="A58" s="31" t="s">
        <v>176</v>
      </c>
      <c r="B58" s="66" t="s">
        <v>236</v>
      </c>
      <c r="C58" s="42" t="s">
        <v>177</v>
      </c>
      <c r="D58" s="42" t="s">
        <v>206</v>
      </c>
      <c r="E58" s="87" t="s">
        <v>325</v>
      </c>
      <c r="F58" s="42" t="s">
        <v>48</v>
      </c>
      <c r="G58" s="42" t="s">
        <v>218</v>
      </c>
      <c r="H58" s="43">
        <f>H59</f>
        <v>0.7</v>
      </c>
    </row>
    <row r="59" spans="1:8" ht="13.5" customHeight="1">
      <c r="A59" s="31" t="s">
        <v>220</v>
      </c>
      <c r="B59" s="66" t="s">
        <v>236</v>
      </c>
      <c r="C59" s="42" t="s">
        <v>177</v>
      </c>
      <c r="D59" s="42" t="s">
        <v>206</v>
      </c>
      <c r="E59" s="87" t="s">
        <v>325</v>
      </c>
      <c r="F59" s="42" t="s">
        <v>48</v>
      </c>
      <c r="G59" s="42" t="s">
        <v>221</v>
      </c>
      <c r="H59" s="43">
        <f>'прилож. № 7(4)'!G59</f>
        <v>0.7</v>
      </c>
    </row>
    <row r="60" spans="1:8" ht="12.75">
      <c r="A60" s="85" t="s">
        <v>225</v>
      </c>
      <c r="B60" s="67" t="s">
        <v>236</v>
      </c>
      <c r="C60" s="67" t="s">
        <v>177</v>
      </c>
      <c r="D60" s="67" t="s">
        <v>234</v>
      </c>
      <c r="E60" s="67" t="s">
        <v>68</v>
      </c>
      <c r="F60" s="67" t="s">
        <v>199</v>
      </c>
      <c r="G60" s="67" t="s">
        <v>199</v>
      </c>
      <c r="H60" s="99">
        <f aca="true" t="shared" si="2" ref="H60:H66">H61</f>
        <v>100</v>
      </c>
    </row>
    <row r="61" spans="1:8" ht="12.75">
      <c r="A61" s="85" t="s">
        <v>62</v>
      </c>
      <c r="B61" s="66" t="s">
        <v>236</v>
      </c>
      <c r="C61" s="67" t="s">
        <v>177</v>
      </c>
      <c r="D61" s="67" t="s">
        <v>234</v>
      </c>
      <c r="E61" s="86" t="s">
        <v>64</v>
      </c>
      <c r="F61" s="67" t="s">
        <v>199</v>
      </c>
      <c r="G61" s="67" t="s">
        <v>199</v>
      </c>
      <c r="H61" s="99">
        <f t="shared" si="2"/>
        <v>100</v>
      </c>
    </row>
    <row r="62" spans="1:8" ht="24">
      <c r="A62" s="31" t="s">
        <v>69</v>
      </c>
      <c r="B62" s="66" t="s">
        <v>236</v>
      </c>
      <c r="C62" s="42" t="s">
        <v>177</v>
      </c>
      <c r="D62" s="42" t="s">
        <v>234</v>
      </c>
      <c r="E62" s="87" t="s">
        <v>65</v>
      </c>
      <c r="F62" s="42" t="s">
        <v>199</v>
      </c>
      <c r="G62" s="42" t="s">
        <v>199</v>
      </c>
      <c r="H62" s="43">
        <f t="shared" si="2"/>
        <v>100</v>
      </c>
    </row>
    <row r="63" spans="1:8" ht="24">
      <c r="A63" s="89" t="s">
        <v>316</v>
      </c>
      <c r="B63" s="66" t="s">
        <v>236</v>
      </c>
      <c r="C63" s="42" t="s">
        <v>177</v>
      </c>
      <c r="D63" s="42" t="s">
        <v>234</v>
      </c>
      <c r="E63" s="87" t="s">
        <v>66</v>
      </c>
      <c r="F63" s="42" t="s">
        <v>199</v>
      </c>
      <c r="G63" s="42" t="s">
        <v>199</v>
      </c>
      <c r="H63" s="43">
        <f t="shared" si="2"/>
        <v>100</v>
      </c>
    </row>
    <row r="64" spans="1:8" ht="12.75">
      <c r="A64" s="89" t="s">
        <v>70</v>
      </c>
      <c r="B64" s="66" t="s">
        <v>236</v>
      </c>
      <c r="C64" s="42" t="s">
        <v>177</v>
      </c>
      <c r="D64" s="42" t="s">
        <v>234</v>
      </c>
      <c r="E64" s="40" t="s">
        <v>71</v>
      </c>
      <c r="F64" s="42" t="s">
        <v>199</v>
      </c>
      <c r="G64" s="42" t="s">
        <v>199</v>
      </c>
      <c r="H64" s="43">
        <f t="shared" si="2"/>
        <v>100</v>
      </c>
    </row>
    <row r="65" spans="1:8" ht="12.75">
      <c r="A65" s="31" t="s">
        <v>49</v>
      </c>
      <c r="B65" s="66" t="s">
        <v>236</v>
      </c>
      <c r="C65" s="42" t="s">
        <v>177</v>
      </c>
      <c r="D65" s="42" t="s">
        <v>234</v>
      </c>
      <c r="E65" s="40" t="s">
        <v>71</v>
      </c>
      <c r="F65" s="42" t="s">
        <v>50</v>
      </c>
      <c r="G65" s="42" t="s">
        <v>199</v>
      </c>
      <c r="H65" s="43">
        <f t="shared" si="2"/>
        <v>100</v>
      </c>
    </row>
    <row r="66" spans="1:8" ht="12.75">
      <c r="A66" s="31" t="s">
        <v>201</v>
      </c>
      <c r="B66" s="66" t="s">
        <v>236</v>
      </c>
      <c r="C66" s="42" t="s">
        <v>177</v>
      </c>
      <c r="D66" s="42" t="s">
        <v>234</v>
      </c>
      <c r="E66" s="40" t="s">
        <v>71</v>
      </c>
      <c r="F66" s="42" t="s">
        <v>50</v>
      </c>
      <c r="G66" s="40">
        <v>200</v>
      </c>
      <c r="H66" s="43">
        <f t="shared" si="2"/>
        <v>100</v>
      </c>
    </row>
    <row r="67" spans="1:8" ht="12.75">
      <c r="A67" s="31" t="s">
        <v>179</v>
      </c>
      <c r="B67" s="66" t="s">
        <v>236</v>
      </c>
      <c r="C67" s="42" t="s">
        <v>177</v>
      </c>
      <c r="D67" s="42" t="s">
        <v>234</v>
      </c>
      <c r="E67" s="40" t="s">
        <v>71</v>
      </c>
      <c r="F67" s="42" t="s">
        <v>50</v>
      </c>
      <c r="G67" s="40">
        <v>290</v>
      </c>
      <c r="H67" s="43">
        <f>'прилож. № 7(4)'!G67</f>
        <v>100</v>
      </c>
    </row>
    <row r="68" spans="1:8" ht="24">
      <c r="A68" s="73" t="s">
        <v>296</v>
      </c>
      <c r="B68" s="66" t="s">
        <v>236</v>
      </c>
      <c r="C68" s="66" t="s">
        <v>232</v>
      </c>
      <c r="D68" s="67" t="s">
        <v>198</v>
      </c>
      <c r="E68" s="90" t="s">
        <v>68</v>
      </c>
      <c r="F68" s="67" t="s">
        <v>199</v>
      </c>
      <c r="G68" s="67" t="s">
        <v>199</v>
      </c>
      <c r="H68" s="99">
        <f aca="true" t="shared" si="3" ref="H68:H75">H69</f>
        <v>84</v>
      </c>
    </row>
    <row r="69" spans="1:8" ht="12.75">
      <c r="A69" s="73" t="s">
        <v>297</v>
      </c>
      <c r="B69" s="66" t="s">
        <v>236</v>
      </c>
      <c r="C69" s="66" t="s">
        <v>232</v>
      </c>
      <c r="D69" s="67" t="s">
        <v>231</v>
      </c>
      <c r="E69" s="90" t="s">
        <v>68</v>
      </c>
      <c r="F69" s="67" t="s">
        <v>199</v>
      </c>
      <c r="G69" s="67" t="s">
        <v>199</v>
      </c>
      <c r="H69" s="99">
        <f t="shared" si="3"/>
        <v>84</v>
      </c>
    </row>
    <row r="70" spans="1:8" ht="12.75">
      <c r="A70" s="85" t="s">
        <v>62</v>
      </c>
      <c r="B70" s="66" t="s">
        <v>236</v>
      </c>
      <c r="C70" s="67" t="s">
        <v>232</v>
      </c>
      <c r="D70" s="67" t="s">
        <v>231</v>
      </c>
      <c r="E70" s="86" t="s">
        <v>64</v>
      </c>
      <c r="F70" s="67" t="s">
        <v>199</v>
      </c>
      <c r="G70" s="67" t="s">
        <v>199</v>
      </c>
      <c r="H70" s="99">
        <f t="shared" si="3"/>
        <v>84</v>
      </c>
    </row>
    <row r="71" spans="1:8" ht="24">
      <c r="A71" s="31" t="s">
        <v>69</v>
      </c>
      <c r="B71" s="66" t="s">
        <v>236</v>
      </c>
      <c r="C71" s="42" t="s">
        <v>232</v>
      </c>
      <c r="D71" s="42" t="s">
        <v>231</v>
      </c>
      <c r="E71" s="87" t="s">
        <v>65</v>
      </c>
      <c r="F71" s="42" t="s">
        <v>199</v>
      </c>
      <c r="G71" s="42" t="s">
        <v>199</v>
      </c>
      <c r="H71" s="43">
        <f t="shared" si="3"/>
        <v>84</v>
      </c>
    </row>
    <row r="72" spans="1:8" ht="24">
      <c r="A72" s="89" t="s">
        <v>316</v>
      </c>
      <c r="B72" s="66" t="s">
        <v>236</v>
      </c>
      <c r="C72" s="42" t="s">
        <v>232</v>
      </c>
      <c r="D72" s="42" t="s">
        <v>231</v>
      </c>
      <c r="E72" s="87" t="s">
        <v>66</v>
      </c>
      <c r="F72" s="42" t="s">
        <v>199</v>
      </c>
      <c r="G72" s="42" t="s">
        <v>199</v>
      </c>
      <c r="H72" s="43">
        <f t="shared" si="3"/>
        <v>84</v>
      </c>
    </row>
    <row r="73" spans="1:8" ht="24">
      <c r="A73" s="89" t="s">
        <v>335</v>
      </c>
      <c r="B73" s="66" t="s">
        <v>236</v>
      </c>
      <c r="C73" s="42" t="s">
        <v>232</v>
      </c>
      <c r="D73" s="42" t="s">
        <v>231</v>
      </c>
      <c r="E73" s="87" t="s">
        <v>298</v>
      </c>
      <c r="F73" s="42" t="s">
        <v>199</v>
      </c>
      <c r="G73" s="42" t="s">
        <v>199</v>
      </c>
      <c r="H73" s="43">
        <f t="shared" si="3"/>
        <v>84</v>
      </c>
    </row>
    <row r="74" spans="1:8" ht="24">
      <c r="A74" s="31" t="s">
        <v>47</v>
      </c>
      <c r="B74" s="66" t="s">
        <v>236</v>
      </c>
      <c r="C74" s="42" t="s">
        <v>232</v>
      </c>
      <c r="D74" s="42" t="s">
        <v>231</v>
      </c>
      <c r="E74" s="87" t="s">
        <v>298</v>
      </c>
      <c r="F74" s="42" t="s">
        <v>48</v>
      </c>
      <c r="G74" s="42" t="s">
        <v>199</v>
      </c>
      <c r="H74" s="43">
        <f>H75+H79</f>
        <v>84</v>
      </c>
    </row>
    <row r="75" spans="1:8" ht="12.75">
      <c r="A75" s="31" t="s">
        <v>201</v>
      </c>
      <c r="B75" s="66" t="s">
        <v>236</v>
      </c>
      <c r="C75" s="42" t="s">
        <v>232</v>
      </c>
      <c r="D75" s="42" t="s">
        <v>231</v>
      </c>
      <c r="E75" s="87" t="s">
        <v>298</v>
      </c>
      <c r="F75" s="42" t="s">
        <v>48</v>
      </c>
      <c r="G75" s="42" t="s">
        <v>202</v>
      </c>
      <c r="H75" s="43">
        <f t="shared" si="3"/>
        <v>32</v>
      </c>
    </row>
    <row r="76" spans="1:8" ht="12.75">
      <c r="A76" s="31" t="s">
        <v>252</v>
      </c>
      <c r="B76" s="66" t="s">
        <v>236</v>
      </c>
      <c r="C76" s="42" t="s">
        <v>232</v>
      </c>
      <c r="D76" s="42" t="s">
        <v>231</v>
      </c>
      <c r="E76" s="87" t="s">
        <v>298</v>
      </c>
      <c r="F76" s="42" t="s">
        <v>48</v>
      </c>
      <c r="G76" s="42" t="s">
        <v>207</v>
      </c>
      <c r="H76" s="43">
        <f>H77+H78</f>
        <v>32</v>
      </c>
    </row>
    <row r="77" spans="1:8" ht="12.75" hidden="1">
      <c r="A77" s="31" t="s">
        <v>256</v>
      </c>
      <c r="B77" s="66" t="s">
        <v>236</v>
      </c>
      <c r="C77" s="42" t="s">
        <v>232</v>
      </c>
      <c r="D77" s="42" t="s">
        <v>231</v>
      </c>
      <c r="E77" s="87" t="s">
        <v>298</v>
      </c>
      <c r="F77" s="42" t="s">
        <v>48</v>
      </c>
      <c r="G77" s="42" t="s">
        <v>215</v>
      </c>
      <c r="H77" s="43">
        <f>'прилож. № 7(4)'!G77</f>
        <v>0</v>
      </c>
    </row>
    <row r="78" spans="1:8" ht="12.75">
      <c r="A78" s="31" t="s">
        <v>253</v>
      </c>
      <c r="B78" s="66" t="s">
        <v>236</v>
      </c>
      <c r="C78" s="42" t="s">
        <v>232</v>
      </c>
      <c r="D78" s="42" t="s">
        <v>231</v>
      </c>
      <c r="E78" s="87" t="s">
        <v>298</v>
      </c>
      <c r="F78" s="42" t="s">
        <v>48</v>
      </c>
      <c r="G78" s="42" t="s">
        <v>216</v>
      </c>
      <c r="H78" s="43">
        <f>'прилож. № 7(4)'!G78</f>
        <v>32</v>
      </c>
    </row>
    <row r="79" spans="1:8" ht="12.75">
      <c r="A79" s="31" t="s">
        <v>176</v>
      </c>
      <c r="B79" s="66" t="s">
        <v>236</v>
      </c>
      <c r="C79" s="42" t="s">
        <v>232</v>
      </c>
      <c r="D79" s="42" t="s">
        <v>231</v>
      </c>
      <c r="E79" s="87" t="s">
        <v>298</v>
      </c>
      <c r="F79" s="42" t="s">
        <v>48</v>
      </c>
      <c r="G79" s="42" t="s">
        <v>218</v>
      </c>
      <c r="H79" s="43">
        <f>H80+H81</f>
        <v>52</v>
      </c>
    </row>
    <row r="80" spans="1:8" ht="12.75">
      <c r="A80" s="31" t="s">
        <v>175</v>
      </c>
      <c r="B80" s="66" t="s">
        <v>236</v>
      </c>
      <c r="C80" s="42" t="s">
        <v>232</v>
      </c>
      <c r="D80" s="42" t="s">
        <v>231</v>
      </c>
      <c r="E80" s="87" t="s">
        <v>298</v>
      </c>
      <c r="F80" s="42" t="s">
        <v>48</v>
      </c>
      <c r="G80" s="42" t="s">
        <v>219</v>
      </c>
      <c r="H80" s="43">
        <f>'прилож. № 7(4)'!G80</f>
        <v>50</v>
      </c>
    </row>
    <row r="81" spans="1:8" ht="12.75">
      <c r="A81" s="31" t="s">
        <v>220</v>
      </c>
      <c r="B81" s="66" t="s">
        <v>236</v>
      </c>
      <c r="C81" s="42" t="s">
        <v>232</v>
      </c>
      <c r="D81" s="42" t="s">
        <v>231</v>
      </c>
      <c r="E81" s="87" t="s">
        <v>298</v>
      </c>
      <c r="F81" s="42" t="s">
        <v>48</v>
      </c>
      <c r="G81" s="42" t="s">
        <v>221</v>
      </c>
      <c r="H81" s="43">
        <f>'прилож. № 7(4)'!G81</f>
        <v>2</v>
      </c>
    </row>
    <row r="82" spans="1:8" ht="12.75">
      <c r="A82" s="85" t="s">
        <v>60</v>
      </c>
      <c r="B82" s="67" t="s">
        <v>236</v>
      </c>
      <c r="C82" s="67" t="s">
        <v>206</v>
      </c>
      <c r="D82" s="67" t="s">
        <v>198</v>
      </c>
      <c r="E82" s="67" t="s">
        <v>68</v>
      </c>
      <c r="F82" s="67" t="s">
        <v>199</v>
      </c>
      <c r="G82" s="67" t="s">
        <v>199</v>
      </c>
      <c r="H82" s="99">
        <f>H83+H93</f>
        <v>870</v>
      </c>
    </row>
    <row r="83" spans="1:8" ht="12.75">
      <c r="A83" s="54" t="s">
        <v>119</v>
      </c>
      <c r="B83" s="67" t="s">
        <v>236</v>
      </c>
      <c r="C83" s="75" t="s">
        <v>206</v>
      </c>
      <c r="D83" s="75" t="s">
        <v>38</v>
      </c>
      <c r="E83" s="75" t="s">
        <v>68</v>
      </c>
      <c r="F83" s="75" t="s">
        <v>199</v>
      </c>
      <c r="G83" s="75" t="s">
        <v>199</v>
      </c>
      <c r="H83" s="99">
        <f>H84</f>
        <v>409</v>
      </c>
    </row>
    <row r="84" spans="1:8" ht="12.75">
      <c r="A84" s="85" t="s">
        <v>62</v>
      </c>
      <c r="B84" s="66" t="s">
        <v>236</v>
      </c>
      <c r="C84" s="67" t="s">
        <v>206</v>
      </c>
      <c r="D84" s="67" t="s">
        <v>38</v>
      </c>
      <c r="E84" s="86" t="s">
        <v>64</v>
      </c>
      <c r="F84" s="67" t="s">
        <v>199</v>
      </c>
      <c r="G84" s="67" t="s">
        <v>199</v>
      </c>
      <c r="H84" s="43">
        <f>H85</f>
        <v>409</v>
      </c>
    </row>
    <row r="85" spans="1:8" ht="24">
      <c r="A85" s="31" t="s">
        <v>69</v>
      </c>
      <c r="B85" s="66" t="s">
        <v>236</v>
      </c>
      <c r="C85" s="79" t="s">
        <v>206</v>
      </c>
      <c r="D85" s="42" t="s">
        <v>38</v>
      </c>
      <c r="E85" s="87" t="s">
        <v>65</v>
      </c>
      <c r="F85" s="42" t="s">
        <v>199</v>
      </c>
      <c r="G85" s="42" t="s">
        <v>199</v>
      </c>
      <c r="H85" s="43">
        <f>H86</f>
        <v>409</v>
      </c>
    </row>
    <row r="86" spans="1:8" ht="24">
      <c r="A86" s="89" t="s">
        <v>316</v>
      </c>
      <c r="B86" s="66" t="s">
        <v>236</v>
      </c>
      <c r="C86" s="42" t="s">
        <v>206</v>
      </c>
      <c r="D86" s="42" t="s">
        <v>38</v>
      </c>
      <c r="E86" s="87" t="s">
        <v>66</v>
      </c>
      <c r="F86" s="42" t="s">
        <v>199</v>
      </c>
      <c r="G86" s="42" t="s">
        <v>199</v>
      </c>
      <c r="H86" s="43">
        <f>H87</f>
        <v>409</v>
      </c>
    </row>
    <row r="87" spans="1:8" ht="12.75">
      <c r="A87" s="91" t="s">
        <v>265</v>
      </c>
      <c r="B87" s="66" t="s">
        <v>236</v>
      </c>
      <c r="C87" s="42" t="s">
        <v>206</v>
      </c>
      <c r="D87" s="42" t="s">
        <v>38</v>
      </c>
      <c r="E87" s="40" t="s">
        <v>266</v>
      </c>
      <c r="F87" s="42" t="s">
        <v>199</v>
      </c>
      <c r="G87" s="42" t="s">
        <v>199</v>
      </c>
      <c r="H87" s="43">
        <f>H88</f>
        <v>409</v>
      </c>
    </row>
    <row r="88" spans="1:8" ht="24">
      <c r="A88" s="31" t="s">
        <v>47</v>
      </c>
      <c r="B88" s="66" t="s">
        <v>236</v>
      </c>
      <c r="C88" s="42" t="s">
        <v>206</v>
      </c>
      <c r="D88" s="42" t="s">
        <v>38</v>
      </c>
      <c r="E88" s="40" t="s">
        <v>266</v>
      </c>
      <c r="F88" s="42" t="s">
        <v>48</v>
      </c>
      <c r="G88" s="42" t="s">
        <v>199</v>
      </c>
      <c r="H88" s="43">
        <f>+H89</f>
        <v>409</v>
      </c>
    </row>
    <row r="89" spans="1:8" ht="12.75">
      <c r="A89" s="31" t="s">
        <v>201</v>
      </c>
      <c r="B89" s="66" t="s">
        <v>236</v>
      </c>
      <c r="C89" s="42" t="s">
        <v>206</v>
      </c>
      <c r="D89" s="42" t="s">
        <v>38</v>
      </c>
      <c r="E89" s="40" t="s">
        <v>266</v>
      </c>
      <c r="F89" s="42" t="s">
        <v>48</v>
      </c>
      <c r="G89" s="42" t="s">
        <v>202</v>
      </c>
      <c r="H89" s="43">
        <f>+H90</f>
        <v>409</v>
      </c>
    </row>
    <row r="90" spans="1:8" ht="12.75">
      <c r="A90" s="31" t="s">
        <v>252</v>
      </c>
      <c r="B90" s="66" t="s">
        <v>236</v>
      </c>
      <c r="C90" s="42" t="s">
        <v>206</v>
      </c>
      <c r="D90" s="42" t="s">
        <v>38</v>
      </c>
      <c r="E90" s="40" t="s">
        <v>266</v>
      </c>
      <c r="F90" s="42" t="s">
        <v>48</v>
      </c>
      <c r="G90" s="42" t="s">
        <v>207</v>
      </c>
      <c r="H90" s="101">
        <f>+H91+H92</f>
        <v>409</v>
      </c>
    </row>
    <row r="91" spans="1:8" ht="12.75">
      <c r="A91" s="31" t="s">
        <v>256</v>
      </c>
      <c r="B91" s="66" t="s">
        <v>236</v>
      </c>
      <c r="C91" s="42" t="s">
        <v>206</v>
      </c>
      <c r="D91" s="42" t="s">
        <v>38</v>
      </c>
      <c r="E91" s="40" t="s">
        <v>266</v>
      </c>
      <c r="F91" s="42" t="s">
        <v>48</v>
      </c>
      <c r="G91" s="42" t="s">
        <v>215</v>
      </c>
      <c r="H91" s="101">
        <f>'прилож. № 7(4)'!G91</f>
        <v>309</v>
      </c>
    </row>
    <row r="92" spans="1:8" ht="12.75">
      <c r="A92" s="31" t="s">
        <v>253</v>
      </c>
      <c r="B92" s="66" t="s">
        <v>236</v>
      </c>
      <c r="C92" s="42" t="s">
        <v>206</v>
      </c>
      <c r="D92" s="42" t="s">
        <v>38</v>
      </c>
      <c r="E92" s="40" t="s">
        <v>266</v>
      </c>
      <c r="F92" s="42" t="s">
        <v>48</v>
      </c>
      <c r="G92" s="42" t="s">
        <v>216</v>
      </c>
      <c r="H92" s="101">
        <f>'прилож. № 7(4)'!G92</f>
        <v>100</v>
      </c>
    </row>
    <row r="93" spans="1:8" ht="12.75">
      <c r="A93" s="85" t="s">
        <v>61</v>
      </c>
      <c r="B93" s="66" t="s">
        <v>236</v>
      </c>
      <c r="C93" s="67" t="s">
        <v>206</v>
      </c>
      <c r="D93" s="67" t="s">
        <v>258</v>
      </c>
      <c r="E93" s="67" t="s">
        <v>68</v>
      </c>
      <c r="F93" s="67" t="s">
        <v>199</v>
      </c>
      <c r="G93" s="67" t="s">
        <v>199</v>
      </c>
      <c r="H93" s="100">
        <f aca="true" t="shared" si="4" ref="H93:H100">H94</f>
        <v>461</v>
      </c>
    </row>
    <row r="94" spans="1:8" ht="12.75">
      <c r="A94" s="85" t="s">
        <v>62</v>
      </c>
      <c r="B94" s="66" t="s">
        <v>236</v>
      </c>
      <c r="C94" s="67" t="s">
        <v>206</v>
      </c>
      <c r="D94" s="67" t="s">
        <v>258</v>
      </c>
      <c r="E94" s="86" t="s">
        <v>64</v>
      </c>
      <c r="F94" s="67" t="s">
        <v>199</v>
      </c>
      <c r="G94" s="67" t="s">
        <v>199</v>
      </c>
      <c r="H94" s="100">
        <f t="shared" si="4"/>
        <v>461</v>
      </c>
    </row>
    <row r="95" spans="1:8" ht="24">
      <c r="A95" s="31" t="s">
        <v>69</v>
      </c>
      <c r="B95" s="66" t="s">
        <v>236</v>
      </c>
      <c r="C95" s="42" t="s">
        <v>206</v>
      </c>
      <c r="D95" s="42" t="s">
        <v>258</v>
      </c>
      <c r="E95" s="87" t="s">
        <v>65</v>
      </c>
      <c r="F95" s="42" t="s">
        <v>199</v>
      </c>
      <c r="G95" s="42" t="s">
        <v>199</v>
      </c>
      <c r="H95" s="101">
        <f t="shared" si="4"/>
        <v>461</v>
      </c>
    </row>
    <row r="96" spans="1:8" ht="24">
      <c r="A96" s="89" t="s">
        <v>316</v>
      </c>
      <c r="B96" s="66" t="s">
        <v>236</v>
      </c>
      <c r="C96" s="42" t="s">
        <v>206</v>
      </c>
      <c r="D96" s="42" t="s">
        <v>258</v>
      </c>
      <c r="E96" s="87" t="s">
        <v>66</v>
      </c>
      <c r="F96" s="42" t="s">
        <v>199</v>
      </c>
      <c r="G96" s="42" t="s">
        <v>199</v>
      </c>
      <c r="H96" s="101">
        <f t="shared" si="4"/>
        <v>461</v>
      </c>
    </row>
    <row r="97" spans="1:8" ht="12.75">
      <c r="A97" s="91" t="s">
        <v>265</v>
      </c>
      <c r="B97" s="67" t="s">
        <v>236</v>
      </c>
      <c r="C97" s="42" t="s">
        <v>206</v>
      </c>
      <c r="D97" s="42" t="s">
        <v>258</v>
      </c>
      <c r="E97" s="40" t="s">
        <v>266</v>
      </c>
      <c r="F97" s="42" t="s">
        <v>199</v>
      </c>
      <c r="G97" s="42" t="s">
        <v>199</v>
      </c>
      <c r="H97" s="101">
        <f t="shared" si="4"/>
        <v>461</v>
      </c>
    </row>
    <row r="98" spans="1:8" ht="24">
      <c r="A98" s="31" t="s">
        <v>47</v>
      </c>
      <c r="B98" s="67" t="s">
        <v>236</v>
      </c>
      <c r="C98" s="42" t="s">
        <v>206</v>
      </c>
      <c r="D98" s="42" t="s">
        <v>258</v>
      </c>
      <c r="E98" s="40" t="s">
        <v>266</v>
      </c>
      <c r="F98" s="42" t="s">
        <v>48</v>
      </c>
      <c r="G98" s="42" t="s">
        <v>199</v>
      </c>
      <c r="H98" s="101">
        <f t="shared" si="4"/>
        <v>461</v>
      </c>
    </row>
    <row r="99" spans="1:8" ht="12.75">
      <c r="A99" s="31" t="s">
        <v>201</v>
      </c>
      <c r="B99" s="66" t="s">
        <v>236</v>
      </c>
      <c r="C99" s="42" t="s">
        <v>206</v>
      </c>
      <c r="D99" s="42" t="s">
        <v>258</v>
      </c>
      <c r="E99" s="40" t="s">
        <v>266</v>
      </c>
      <c r="F99" s="42" t="s">
        <v>48</v>
      </c>
      <c r="G99" s="42" t="s">
        <v>202</v>
      </c>
      <c r="H99" s="101">
        <f t="shared" si="4"/>
        <v>461</v>
      </c>
    </row>
    <row r="100" spans="1:8" ht="12.75">
      <c r="A100" s="31" t="s">
        <v>252</v>
      </c>
      <c r="B100" s="66" t="s">
        <v>236</v>
      </c>
      <c r="C100" s="42" t="s">
        <v>206</v>
      </c>
      <c r="D100" s="42" t="s">
        <v>258</v>
      </c>
      <c r="E100" s="40" t="s">
        <v>266</v>
      </c>
      <c r="F100" s="42" t="s">
        <v>48</v>
      </c>
      <c r="G100" s="42" t="s">
        <v>207</v>
      </c>
      <c r="H100" s="101">
        <f t="shared" si="4"/>
        <v>461</v>
      </c>
    </row>
    <row r="101" spans="1:8" ht="12.75">
      <c r="A101" s="31" t="s">
        <v>253</v>
      </c>
      <c r="B101" s="67" t="s">
        <v>236</v>
      </c>
      <c r="C101" s="42" t="s">
        <v>206</v>
      </c>
      <c r="D101" s="42" t="s">
        <v>258</v>
      </c>
      <c r="E101" s="40" t="s">
        <v>266</v>
      </c>
      <c r="F101" s="42" t="s">
        <v>48</v>
      </c>
      <c r="G101" s="42" t="s">
        <v>216</v>
      </c>
      <c r="H101" s="101">
        <f>'прилож. № 7(4)'!G101</f>
        <v>461</v>
      </c>
    </row>
    <row r="102" spans="1:8" ht="12.75">
      <c r="A102" s="92" t="s">
        <v>226</v>
      </c>
      <c r="B102" s="66" t="s">
        <v>236</v>
      </c>
      <c r="C102" s="75" t="s">
        <v>178</v>
      </c>
      <c r="D102" s="75" t="s">
        <v>198</v>
      </c>
      <c r="E102" s="67" t="s">
        <v>68</v>
      </c>
      <c r="F102" s="75" t="s">
        <v>199</v>
      </c>
      <c r="G102" s="75" t="s">
        <v>199</v>
      </c>
      <c r="H102" s="100">
        <f>H103+H112+H123</f>
        <v>3007.7999999999997</v>
      </c>
    </row>
    <row r="103" spans="1:8" ht="12.75" hidden="1">
      <c r="A103" s="92" t="s">
        <v>172</v>
      </c>
      <c r="B103" s="67" t="s">
        <v>236</v>
      </c>
      <c r="C103" s="75" t="s">
        <v>178</v>
      </c>
      <c r="D103" s="75" t="s">
        <v>177</v>
      </c>
      <c r="E103" s="75" t="s">
        <v>68</v>
      </c>
      <c r="F103" s="75" t="s">
        <v>199</v>
      </c>
      <c r="G103" s="75" t="s">
        <v>199</v>
      </c>
      <c r="H103" s="100">
        <f>H104</f>
        <v>0</v>
      </c>
    </row>
    <row r="104" spans="1:8" ht="12.75" hidden="1">
      <c r="A104" s="85" t="s">
        <v>62</v>
      </c>
      <c r="B104" s="66" t="s">
        <v>236</v>
      </c>
      <c r="C104" s="67" t="s">
        <v>178</v>
      </c>
      <c r="D104" s="67" t="s">
        <v>177</v>
      </c>
      <c r="E104" s="86" t="s">
        <v>64</v>
      </c>
      <c r="F104" s="75" t="s">
        <v>199</v>
      </c>
      <c r="G104" s="75" t="s">
        <v>199</v>
      </c>
      <c r="H104" s="100">
        <f aca="true" t="shared" si="5" ref="H104:H110">H105</f>
        <v>0</v>
      </c>
    </row>
    <row r="105" spans="1:8" ht="24" hidden="1">
      <c r="A105" s="31" t="s">
        <v>69</v>
      </c>
      <c r="B105" s="66" t="s">
        <v>236</v>
      </c>
      <c r="C105" s="42" t="s">
        <v>178</v>
      </c>
      <c r="D105" s="42" t="s">
        <v>177</v>
      </c>
      <c r="E105" s="87" t="s">
        <v>65</v>
      </c>
      <c r="F105" s="79" t="s">
        <v>199</v>
      </c>
      <c r="G105" s="79" t="s">
        <v>199</v>
      </c>
      <c r="H105" s="101">
        <f t="shared" si="5"/>
        <v>0</v>
      </c>
    </row>
    <row r="106" spans="1:8" ht="24" hidden="1">
      <c r="A106" s="89" t="s">
        <v>316</v>
      </c>
      <c r="B106" s="66" t="s">
        <v>236</v>
      </c>
      <c r="C106" s="42" t="s">
        <v>178</v>
      </c>
      <c r="D106" s="42" t="s">
        <v>177</v>
      </c>
      <c r="E106" s="87" t="s">
        <v>66</v>
      </c>
      <c r="F106" s="79" t="s">
        <v>199</v>
      </c>
      <c r="G106" s="79" t="s">
        <v>199</v>
      </c>
      <c r="H106" s="101">
        <f t="shared" si="5"/>
        <v>0</v>
      </c>
    </row>
    <row r="107" spans="1:8" ht="12.75" hidden="1">
      <c r="A107" s="95" t="s">
        <v>72</v>
      </c>
      <c r="B107" s="66" t="s">
        <v>236</v>
      </c>
      <c r="C107" s="79" t="s">
        <v>178</v>
      </c>
      <c r="D107" s="79" t="s">
        <v>177</v>
      </c>
      <c r="E107" s="87" t="s">
        <v>73</v>
      </c>
      <c r="F107" s="79" t="s">
        <v>199</v>
      </c>
      <c r="G107" s="79" t="s">
        <v>199</v>
      </c>
      <c r="H107" s="101">
        <f t="shared" si="5"/>
        <v>0</v>
      </c>
    </row>
    <row r="108" spans="1:8" ht="24" hidden="1">
      <c r="A108" s="31" t="s">
        <v>47</v>
      </c>
      <c r="B108" s="66" t="s">
        <v>236</v>
      </c>
      <c r="C108" s="79" t="s">
        <v>178</v>
      </c>
      <c r="D108" s="79" t="s">
        <v>177</v>
      </c>
      <c r="E108" s="87" t="s">
        <v>73</v>
      </c>
      <c r="F108" s="42" t="s">
        <v>48</v>
      </c>
      <c r="G108" s="79" t="s">
        <v>199</v>
      </c>
      <c r="H108" s="101">
        <f t="shared" si="5"/>
        <v>0</v>
      </c>
    </row>
    <row r="109" spans="1:8" ht="12.75" hidden="1">
      <c r="A109" s="31" t="s">
        <v>201</v>
      </c>
      <c r="B109" s="66" t="s">
        <v>236</v>
      </c>
      <c r="C109" s="42" t="s">
        <v>178</v>
      </c>
      <c r="D109" s="42" t="s">
        <v>177</v>
      </c>
      <c r="E109" s="87" t="s">
        <v>73</v>
      </c>
      <c r="F109" s="42" t="s">
        <v>48</v>
      </c>
      <c r="G109" s="42" t="s">
        <v>202</v>
      </c>
      <c r="H109" s="101">
        <f t="shared" si="5"/>
        <v>0</v>
      </c>
    </row>
    <row r="110" spans="1:8" ht="12.75" hidden="1">
      <c r="A110" s="31" t="s">
        <v>252</v>
      </c>
      <c r="B110" s="66" t="s">
        <v>236</v>
      </c>
      <c r="C110" s="42" t="s">
        <v>178</v>
      </c>
      <c r="D110" s="42" t="s">
        <v>177</v>
      </c>
      <c r="E110" s="87" t="s">
        <v>73</v>
      </c>
      <c r="F110" s="42" t="s">
        <v>48</v>
      </c>
      <c r="G110" s="42" t="s">
        <v>207</v>
      </c>
      <c r="H110" s="101">
        <f t="shared" si="5"/>
        <v>0</v>
      </c>
    </row>
    <row r="111" spans="1:8" ht="12.75" hidden="1">
      <c r="A111" s="31" t="s">
        <v>256</v>
      </c>
      <c r="B111" s="66" t="s">
        <v>236</v>
      </c>
      <c r="C111" s="42" t="s">
        <v>178</v>
      </c>
      <c r="D111" s="42" t="s">
        <v>177</v>
      </c>
      <c r="E111" s="87" t="s">
        <v>73</v>
      </c>
      <c r="F111" s="42" t="s">
        <v>48</v>
      </c>
      <c r="G111" s="42" t="s">
        <v>215</v>
      </c>
      <c r="H111" s="102">
        <f>'прилож. № 7(4)'!G111</f>
        <v>0</v>
      </c>
    </row>
    <row r="112" spans="1:8" ht="12.75">
      <c r="A112" s="54" t="s">
        <v>173</v>
      </c>
      <c r="B112" s="66" t="s">
        <v>236</v>
      </c>
      <c r="C112" s="67" t="s">
        <v>178</v>
      </c>
      <c r="D112" s="67" t="s">
        <v>200</v>
      </c>
      <c r="E112" s="75" t="s">
        <v>68</v>
      </c>
      <c r="F112" s="75" t="s">
        <v>199</v>
      </c>
      <c r="G112" s="75" t="s">
        <v>199</v>
      </c>
      <c r="H112" s="100">
        <f aca="true" t="shared" si="6" ref="H112:H118">H113</f>
        <v>50.1</v>
      </c>
    </row>
    <row r="113" spans="1:8" ht="12.75">
      <c r="A113" s="85" t="s">
        <v>62</v>
      </c>
      <c r="B113" s="66" t="s">
        <v>236</v>
      </c>
      <c r="C113" s="67" t="s">
        <v>178</v>
      </c>
      <c r="D113" s="67" t="s">
        <v>200</v>
      </c>
      <c r="E113" s="86" t="s">
        <v>64</v>
      </c>
      <c r="F113" s="75" t="s">
        <v>199</v>
      </c>
      <c r="G113" s="75" t="s">
        <v>199</v>
      </c>
      <c r="H113" s="100">
        <f t="shared" si="6"/>
        <v>50.1</v>
      </c>
    </row>
    <row r="114" spans="1:8" ht="24">
      <c r="A114" s="31" t="s">
        <v>69</v>
      </c>
      <c r="B114" s="66" t="s">
        <v>236</v>
      </c>
      <c r="C114" s="42" t="s">
        <v>178</v>
      </c>
      <c r="D114" s="42" t="s">
        <v>200</v>
      </c>
      <c r="E114" s="87" t="s">
        <v>65</v>
      </c>
      <c r="F114" s="79" t="s">
        <v>199</v>
      </c>
      <c r="G114" s="79" t="s">
        <v>199</v>
      </c>
      <c r="H114" s="101">
        <f t="shared" si="6"/>
        <v>50.1</v>
      </c>
    </row>
    <row r="115" spans="1:8" ht="24">
      <c r="A115" s="89" t="s">
        <v>316</v>
      </c>
      <c r="B115" s="66" t="s">
        <v>236</v>
      </c>
      <c r="C115" s="42" t="s">
        <v>178</v>
      </c>
      <c r="D115" s="42" t="s">
        <v>200</v>
      </c>
      <c r="E115" s="87" t="s">
        <v>66</v>
      </c>
      <c r="F115" s="79" t="s">
        <v>199</v>
      </c>
      <c r="G115" s="79" t="s">
        <v>199</v>
      </c>
      <c r="H115" s="101">
        <f t="shared" si="6"/>
        <v>50.1</v>
      </c>
    </row>
    <row r="116" spans="1:8" ht="12.75">
      <c r="A116" s="91" t="s">
        <v>265</v>
      </c>
      <c r="B116" s="67" t="s">
        <v>236</v>
      </c>
      <c r="C116" s="42" t="s">
        <v>178</v>
      </c>
      <c r="D116" s="42" t="s">
        <v>200</v>
      </c>
      <c r="E116" s="40" t="s">
        <v>266</v>
      </c>
      <c r="F116" s="79" t="s">
        <v>199</v>
      </c>
      <c r="G116" s="79" t="s">
        <v>199</v>
      </c>
      <c r="H116" s="43">
        <f t="shared" si="6"/>
        <v>50.1</v>
      </c>
    </row>
    <row r="117" spans="1:8" ht="24">
      <c r="A117" s="31" t="s">
        <v>47</v>
      </c>
      <c r="B117" s="67" t="s">
        <v>236</v>
      </c>
      <c r="C117" s="79" t="s">
        <v>178</v>
      </c>
      <c r="D117" s="79" t="s">
        <v>200</v>
      </c>
      <c r="E117" s="40" t="s">
        <v>266</v>
      </c>
      <c r="F117" s="42" t="s">
        <v>48</v>
      </c>
      <c r="G117" s="79" t="s">
        <v>199</v>
      </c>
      <c r="H117" s="43">
        <f t="shared" si="6"/>
        <v>50.1</v>
      </c>
    </row>
    <row r="118" spans="1:8" ht="12.75">
      <c r="A118" s="31" t="s">
        <v>201</v>
      </c>
      <c r="B118" s="67" t="s">
        <v>236</v>
      </c>
      <c r="C118" s="42" t="s">
        <v>178</v>
      </c>
      <c r="D118" s="42" t="s">
        <v>200</v>
      </c>
      <c r="E118" s="40" t="s">
        <v>266</v>
      </c>
      <c r="F118" s="42" t="s">
        <v>48</v>
      </c>
      <c r="G118" s="42" t="s">
        <v>202</v>
      </c>
      <c r="H118" s="43">
        <f t="shared" si="6"/>
        <v>50.1</v>
      </c>
    </row>
    <row r="119" spans="1:8" ht="12.75">
      <c r="A119" s="31" t="s">
        <v>252</v>
      </c>
      <c r="B119" s="67" t="s">
        <v>236</v>
      </c>
      <c r="C119" s="42" t="s">
        <v>178</v>
      </c>
      <c r="D119" s="42" t="s">
        <v>200</v>
      </c>
      <c r="E119" s="40" t="s">
        <v>266</v>
      </c>
      <c r="F119" s="42" t="s">
        <v>48</v>
      </c>
      <c r="G119" s="42" t="s">
        <v>207</v>
      </c>
      <c r="H119" s="43">
        <f>H120+H121+H122</f>
        <v>50.1</v>
      </c>
    </row>
    <row r="120" spans="1:8" ht="12.75">
      <c r="A120" s="31" t="s">
        <v>212</v>
      </c>
      <c r="B120" s="67" t="s">
        <v>236</v>
      </c>
      <c r="C120" s="42" t="s">
        <v>178</v>
      </c>
      <c r="D120" s="42" t="s">
        <v>200</v>
      </c>
      <c r="E120" s="40" t="s">
        <v>266</v>
      </c>
      <c r="F120" s="42" t="s">
        <v>48</v>
      </c>
      <c r="G120" s="42" t="s">
        <v>213</v>
      </c>
      <c r="H120" s="43">
        <f>'прилож. № 7(4)'!G120</f>
        <v>0.1</v>
      </c>
    </row>
    <row r="121" spans="1:8" ht="12.75" hidden="1">
      <c r="A121" s="31" t="s">
        <v>256</v>
      </c>
      <c r="B121" s="67" t="s">
        <v>236</v>
      </c>
      <c r="C121" s="42" t="s">
        <v>178</v>
      </c>
      <c r="D121" s="42" t="s">
        <v>200</v>
      </c>
      <c r="E121" s="40" t="s">
        <v>266</v>
      </c>
      <c r="F121" s="42" t="s">
        <v>48</v>
      </c>
      <c r="G121" s="42" t="s">
        <v>215</v>
      </c>
      <c r="H121" s="43">
        <f>'прилож. № 7(4)'!G121</f>
        <v>0</v>
      </c>
    </row>
    <row r="122" spans="1:8" ht="12.75">
      <c r="A122" s="31" t="s">
        <v>253</v>
      </c>
      <c r="B122" s="67" t="s">
        <v>236</v>
      </c>
      <c r="C122" s="42" t="s">
        <v>178</v>
      </c>
      <c r="D122" s="42" t="s">
        <v>200</v>
      </c>
      <c r="E122" s="40" t="s">
        <v>266</v>
      </c>
      <c r="F122" s="42" t="s">
        <v>48</v>
      </c>
      <c r="G122" s="42" t="s">
        <v>216</v>
      </c>
      <c r="H122" s="43">
        <f>'прилож. № 7(4)'!G122</f>
        <v>50</v>
      </c>
    </row>
    <row r="123" spans="1:8" ht="12.75">
      <c r="A123" s="85" t="s">
        <v>227</v>
      </c>
      <c r="B123" s="67" t="s">
        <v>236</v>
      </c>
      <c r="C123" s="67" t="s">
        <v>178</v>
      </c>
      <c r="D123" s="67" t="s">
        <v>232</v>
      </c>
      <c r="E123" s="67" t="s">
        <v>68</v>
      </c>
      <c r="F123" s="67" t="s">
        <v>199</v>
      </c>
      <c r="G123" s="67" t="s">
        <v>199</v>
      </c>
      <c r="H123" s="99">
        <f>H124</f>
        <v>2957.7</v>
      </c>
    </row>
    <row r="124" spans="1:8" ht="12.75">
      <c r="A124" s="85" t="s">
        <v>62</v>
      </c>
      <c r="B124" s="66" t="s">
        <v>236</v>
      </c>
      <c r="C124" s="67" t="s">
        <v>178</v>
      </c>
      <c r="D124" s="67" t="s">
        <v>232</v>
      </c>
      <c r="E124" s="86" t="s">
        <v>64</v>
      </c>
      <c r="F124" s="67" t="s">
        <v>199</v>
      </c>
      <c r="G124" s="67" t="s">
        <v>199</v>
      </c>
      <c r="H124" s="99">
        <f>H125</f>
        <v>2957.7</v>
      </c>
    </row>
    <row r="125" spans="1:8" ht="24">
      <c r="A125" s="31" t="s">
        <v>69</v>
      </c>
      <c r="B125" s="66" t="s">
        <v>236</v>
      </c>
      <c r="C125" s="42" t="s">
        <v>178</v>
      </c>
      <c r="D125" s="42" t="s">
        <v>232</v>
      </c>
      <c r="E125" s="87" t="s">
        <v>65</v>
      </c>
      <c r="F125" s="42" t="s">
        <v>199</v>
      </c>
      <c r="G125" s="42" t="s">
        <v>199</v>
      </c>
      <c r="H125" s="43">
        <f>H143+H126+H135</f>
        <v>2957.7</v>
      </c>
    </row>
    <row r="126" spans="1:8" ht="24">
      <c r="A126" s="85" t="s">
        <v>336</v>
      </c>
      <c r="B126" s="66" t="s">
        <v>236</v>
      </c>
      <c r="C126" s="67" t="s">
        <v>178</v>
      </c>
      <c r="D126" s="67" t="s">
        <v>232</v>
      </c>
      <c r="E126" s="90" t="s">
        <v>337</v>
      </c>
      <c r="F126" s="67" t="s">
        <v>199</v>
      </c>
      <c r="G126" s="67" t="s">
        <v>199</v>
      </c>
      <c r="H126" s="99">
        <f>H127</f>
        <v>615.1</v>
      </c>
    </row>
    <row r="127" spans="1:8" ht="24">
      <c r="A127" s="31" t="s">
        <v>47</v>
      </c>
      <c r="B127" s="66" t="s">
        <v>236</v>
      </c>
      <c r="C127" s="42" t="s">
        <v>178</v>
      </c>
      <c r="D127" s="42" t="s">
        <v>232</v>
      </c>
      <c r="E127" s="40" t="s">
        <v>337</v>
      </c>
      <c r="F127" s="42" t="s">
        <v>48</v>
      </c>
      <c r="G127" s="42" t="s">
        <v>199</v>
      </c>
      <c r="H127" s="43">
        <f>H128+H132</f>
        <v>615.1</v>
      </c>
    </row>
    <row r="128" spans="1:8" ht="12.75">
      <c r="A128" s="31" t="s">
        <v>201</v>
      </c>
      <c r="B128" s="66" t="s">
        <v>236</v>
      </c>
      <c r="C128" s="42" t="s">
        <v>178</v>
      </c>
      <c r="D128" s="42" t="s">
        <v>232</v>
      </c>
      <c r="E128" s="40" t="s">
        <v>337</v>
      </c>
      <c r="F128" s="42" t="s">
        <v>48</v>
      </c>
      <c r="G128" s="42" t="s">
        <v>202</v>
      </c>
      <c r="H128" s="43">
        <f>H129</f>
        <v>530</v>
      </c>
    </row>
    <row r="129" spans="1:8" ht="12.75">
      <c r="A129" s="31" t="s">
        <v>252</v>
      </c>
      <c r="B129" s="66" t="s">
        <v>236</v>
      </c>
      <c r="C129" s="42" t="s">
        <v>178</v>
      </c>
      <c r="D129" s="42" t="s">
        <v>232</v>
      </c>
      <c r="E129" s="40" t="s">
        <v>337</v>
      </c>
      <c r="F129" s="42" t="s">
        <v>48</v>
      </c>
      <c r="G129" s="42" t="s">
        <v>207</v>
      </c>
      <c r="H129" s="43">
        <f>H130+H131</f>
        <v>530</v>
      </c>
    </row>
    <row r="130" spans="1:8" ht="12.75">
      <c r="A130" s="31" t="s">
        <v>256</v>
      </c>
      <c r="B130" s="66" t="s">
        <v>236</v>
      </c>
      <c r="C130" s="42" t="s">
        <v>178</v>
      </c>
      <c r="D130" s="42" t="s">
        <v>232</v>
      </c>
      <c r="E130" s="40" t="s">
        <v>337</v>
      </c>
      <c r="F130" s="42" t="s">
        <v>48</v>
      </c>
      <c r="G130" s="42" t="s">
        <v>215</v>
      </c>
      <c r="H130" s="43">
        <f>'прилож. № 7(4)'!G130</f>
        <v>391.1</v>
      </c>
    </row>
    <row r="131" spans="1:8" ht="12.75">
      <c r="A131" s="31" t="s">
        <v>253</v>
      </c>
      <c r="B131" s="66" t="s">
        <v>236</v>
      </c>
      <c r="C131" s="42" t="s">
        <v>178</v>
      </c>
      <c r="D131" s="42" t="s">
        <v>232</v>
      </c>
      <c r="E131" s="40" t="s">
        <v>337</v>
      </c>
      <c r="F131" s="42" t="s">
        <v>48</v>
      </c>
      <c r="G131" s="42" t="s">
        <v>216</v>
      </c>
      <c r="H131" s="43">
        <f>'прилож. № 7(4)'!G131</f>
        <v>138.9</v>
      </c>
    </row>
    <row r="132" spans="1:8" ht="12.75">
      <c r="A132" s="31" t="s">
        <v>176</v>
      </c>
      <c r="B132" s="66" t="s">
        <v>236</v>
      </c>
      <c r="C132" s="42" t="s">
        <v>178</v>
      </c>
      <c r="D132" s="42" t="s">
        <v>232</v>
      </c>
      <c r="E132" s="40" t="s">
        <v>337</v>
      </c>
      <c r="F132" s="42" t="s">
        <v>48</v>
      </c>
      <c r="G132" s="42" t="s">
        <v>218</v>
      </c>
      <c r="H132" s="43">
        <f>H133+H134</f>
        <v>85.1</v>
      </c>
    </row>
    <row r="133" spans="1:8" ht="12.75">
      <c r="A133" s="31" t="s">
        <v>175</v>
      </c>
      <c r="B133" s="66" t="s">
        <v>236</v>
      </c>
      <c r="C133" s="42" t="s">
        <v>178</v>
      </c>
      <c r="D133" s="42" t="s">
        <v>232</v>
      </c>
      <c r="E133" s="40" t="s">
        <v>337</v>
      </c>
      <c r="F133" s="42" t="s">
        <v>48</v>
      </c>
      <c r="G133" s="42" t="s">
        <v>219</v>
      </c>
      <c r="H133" s="43">
        <f>'прилож. № 7(4)'!G133</f>
        <v>85.1</v>
      </c>
    </row>
    <row r="134" spans="1:8" ht="12.75" hidden="1">
      <c r="A134" s="31" t="s">
        <v>220</v>
      </c>
      <c r="B134" s="66" t="s">
        <v>236</v>
      </c>
      <c r="C134" s="42" t="s">
        <v>178</v>
      </c>
      <c r="D134" s="42" t="s">
        <v>232</v>
      </c>
      <c r="E134" s="40" t="s">
        <v>337</v>
      </c>
      <c r="F134" s="42" t="s">
        <v>48</v>
      </c>
      <c r="G134" s="42" t="s">
        <v>221</v>
      </c>
      <c r="H134" s="43"/>
    </row>
    <row r="135" spans="1:8" ht="24">
      <c r="A135" s="85" t="s">
        <v>288</v>
      </c>
      <c r="B135" s="66" t="s">
        <v>236</v>
      </c>
      <c r="C135" s="67" t="s">
        <v>178</v>
      </c>
      <c r="D135" s="67" t="s">
        <v>232</v>
      </c>
      <c r="E135" s="90" t="s">
        <v>338</v>
      </c>
      <c r="F135" s="67" t="s">
        <v>199</v>
      </c>
      <c r="G135" s="67" t="s">
        <v>199</v>
      </c>
      <c r="H135" s="99">
        <f>H136</f>
        <v>68.3</v>
      </c>
    </row>
    <row r="136" spans="1:8" ht="24">
      <c r="A136" s="31" t="s">
        <v>47</v>
      </c>
      <c r="B136" s="66" t="s">
        <v>236</v>
      </c>
      <c r="C136" s="42" t="s">
        <v>178</v>
      </c>
      <c r="D136" s="42" t="s">
        <v>232</v>
      </c>
      <c r="E136" s="40" t="s">
        <v>338</v>
      </c>
      <c r="F136" s="42" t="s">
        <v>48</v>
      </c>
      <c r="G136" s="42" t="s">
        <v>199</v>
      </c>
      <c r="H136" s="43">
        <f>H137+H141</f>
        <v>68.3</v>
      </c>
    </row>
    <row r="137" spans="1:8" ht="12.75" hidden="1">
      <c r="A137" s="31" t="s">
        <v>201</v>
      </c>
      <c r="B137" s="66" t="s">
        <v>236</v>
      </c>
      <c r="C137" s="42" t="s">
        <v>178</v>
      </c>
      <c r="D137" s="42" t="s">
        <v>232</v>
      </c>
      <c r="E137" s="40" t="s">
        <v>338</v>
      </c>
      <c r="F137" s="42" t="s">
        <v>48</v>
      </c>
      <c r="G137" s="42" t="s">
        <v>202</v>
      </c>
      <c r="H137" s="43">
        <f>H138</f>
        <v>0</v>
      </c>
    </row>
    <row r="138" spans="1:8" ht="12.75" hidden="1">
      <c r="A138" s="31" t="s">
        <v>252</v>
      </c>
      <c r="B138" s="66" t="s">
        <v>236</v>
      </c>
      <c r="C138" s="42" t="s">
        <v>178</v>
      </c>
      <c r="D138" s="42" t="s">
        <v>232</v>
      </c>
      <c r="E138" s="40" t="s">
        <v>338</v>
      </c>
      <c r="F138" s="42" t="s">
        <v>48</v>
      </c>
      <c r="G138" s="42" t="s">
        <v>207</v>
      </c>
      <c r="H138" s="43">
        <f>H139+H140</f>
        <v>0</v>
      </c>
    </row>
    <row r="139" spans="1:8" ht="12.75" hidden="1">
      <c r="A139" s="31" t="s">
        <v>256</v>
      </c>
      <c r="B139" s="66" t="s">
        <v>236</v>
      </c>
      <c r="C139" s="42" t="s">
        <v>178</v>
      </c>
      <c r="D139" s="42" t="s">
        <v>232</v>
      </c>
      <c r="E139" s="40" t="s">
        <v>338</v>
      </c>
      <c r="F139" s="42" t="s">
        <v>48</v>
      </c>
      <c r="G139" s="42" t="s">
        <v>215</v>
      </c>
      <c r="H139" s="43">
        <f>'прилож. № 7(4)'!G139</f>
        <v>0</v>
      </c>
    </row>
    <row r="140" spans="1:8" ht="12.75" hidden="1">
      <c r="A140" s="31" t="s">
        <v>253</v>
      </c>
      <c r="B140" s="66" t="s">
        <v>236</v>
      </c>
      <c r="C140" s="42" t="s">
        <v>178</v>
      </c>
      <c r="D140" s="42" t="s">
        <v>232</v>
      </c>
      <c r="E140" s="40" t="s">
        <v>338</v>
      </c>
      <c r="F140" s="42" t="s">
        <v>48</v>
      </c>
      <c r="G140" s="42" t="s">
        <v>216</v>
      </c>
      <c r="H140" s="43"/>
    </row>
    <row r="141" spans="1:8" ht="12.75">
      <c r="A141" s="31" t="s">
        <v>176</v>
      </c>
      <c r="B141" s="66" t="s">
        <v>236</v>
      </c>
      <c r="C141" s="42" t="s">
        <v>178</v>
      </c>
      <c r="D141" s="42" t="s">
        <v>232</v>
      </c>
      <c r="E141" s="40" t="s">
        <v>338</v>
      </c>
      <c r="F141" s="42" t="s">
        <v>48</v>
      </c>
      <c r="G141" s="42" t="s">
        <v>218</v>
      </c>
      <c r="H141" s="43">
        <f>H142</f>
        <v>68.3</v>
      </c>
    </row>
    <row r="142" spans="1:8" ht="12.75">
      <c r="A142" s="31" t="s">
        <v>175</v>
      </c>
      <c r="B142" s="66" t="s">
        <v>236</v>
      </c>
      <c r="C142" s="42" t="s">
        <v>178</v>
      </c>
      <c r="D142" s="42" t="s">
        <v>232</v>
      </c>
      <c r="E142" s="40" t="s">
        <v>338</v>
      </c>
      <c r="F142" s="42" t="s">
        <v>48</v>
      </c>
      <c r="G142" s="42" t="s">
        <v>219</v>
      </c>
      <c r="H142" s="43">
        <f>'прилож. № 7(4)'!G142</f>
        <v>68.3</v>
      </c>
    </row>
    <row r="143" spans="1:8" ht="12.75">
      <c r="A143" s="89" t="s">
        <v>349</v>
      </c>
      <c r="B143" s="71" t="s">
        <v>236</v>
      </c>
      <c r="C143" s="42" t="s">
        <v>178</v>
      </c>
      <c r="D143" s="42" t="s">
        <v>232</v>
      </c>
      <c r="E143" s="87" t="s">
        <v>350</v>
      </c>
      <c r="F143" s="42" t="s">
        <v>199</v>
      </c>
      <c r="G143" s="42" t="s">
        <v>199</v>
      </c>
      <c r="H143" s="43">
        <f>H144+H152</f>
        <v>2274.2999999999997</v>
      </c>
    </row>
    <row r="144" spans="1:8" ht="12.75">
      <c r="A144" s="85" t="s">
        <v>229</v>
      </c>
      <c r="B144" s="66" t="s">
        <v>236</v>
      </c>
      <c r="C144" s="67" t="s">
        <v>178</v>
      </c>
      <c r="D144" s="67" t="s">
        <v>232</v>
      </c>
      <c r="E144" s="90" t="s">
        <v>267</v>
      </c>
      <c r="F144" s="67" t="s">
        <v>199</v>
      </c>
      <c r="G144" s="67" t="s">
        <v>199</v>
      </c>
      <c r="H144" s="99">
        <f>H145</f>
        <v>217.7</v>
      </c>
    </row>
    <row r="145" spans="1:8" ht="24">
      <c r="A145" s="31" t="s">
        <v>47</v>
      </c>
      <c r="B145" s="66" t="s">
        <v>236</v>
      </c>
      <c r="C145" s="42" t="s">
        <v>178</v>
      </c>
      <c r="D145" s="42" t="s">
        <v>232</v>
      </c>
      <c r="E145" s="40" t="s">
        <v>267</v>
      </c>
      <c r="F145" s="42" t="s">
        <v>48</v>
      </c>
      <c r="G145" s="42" t="s">
        <v>199</v>
      </c>
      <c r="H145" s="101">
        <f>H146+H150</f>
        <v>217.7</v>
      </c>
    </row>
    <row r="146" spans="1:8" ht="12.75">
      <c r="A146" s="31" t="s">
        <v>201</v>
      </c>
      <c r="B146" s="66" t="s">
        <v>236</v>
      </c>
      <c r="C146" s="42" t="s">
        <v>178</v>
      </c>
      <c r="D146" s="42" t="s">
        <v>232</v>
      </c>
      <c r="E146" s="40" t="s">
        <v>267</v>
      </c>
      <c r="F146" s="42" t="s">
        <v>48</v>
      </c>
      <c r="G146" s="42" t="s">
        <v>202</v>
      </c>
      <c r="H146" s="101">
        <f>H147</f>
        <v>217.7</v>
      </c>
    </row>
    <row r="147" spans="1:8" ht="12.75">
      <c r="A147" s="31" t="s">
        <v>252</v>
      </c>
      <c r="B147" s="66" t="s">
        <v>236</v>
      </c>
      <c r="C147" s="42" t="s">
        <v>178</v>
      </c>
      <c r="D147" s="42" t="s">
        <v>232</v>
      </c>
      <c r="E147" s="40" t="s">
        <v>267</v>
      </c>
      <c r="F147" s="42" t="s">
        <v>48</v>
      </c>
      <c r="G147" s="42" t="s">
        <v>207</v>
      </c>
      <c r="H147" s="101">
        <f>H148+H149</f>
        <v>217.7</v>
      </c>
    </row>
    <row r="148" spans="1:8" ht="12.75">
      <c r="A148" s="31" t="s">
        <v>212</v>
      </c>
      <c r="B148" s="66" t="s">
        <v>236</v>
      </c>
      <c r="C148" s="42" t="s">
        <v>178</v>
      </c>
      <c r="D148" s="42" t="s">
        <v>232</v>
      </c>
      <c r="E148" s="40" t="s">
        <v>267</v>
      </c>
      <c r="F148" s="42" t="s">
        <v>48</v>
      </c>
      <c r="G148" s="42" t="s">
        <v>213</v>
      </c>
      <c r="H148" s="43">
        <f>'прилож. № 7(4)'!G148</f>
        <v>193.7</v>
      </c>
    </row>
    <row r="149" spans="1:8" ht="12.75">
      <c r="A149" s="31" t="s">
        <v>256</v>
      </c>
      <c r="B149" s="66" t="s">
        <v>236</v>
      </c>
      <c r="C149" s="42" t="s">
        <v>178</v>
      </c>
      <c r="D149" s="42" t="s">
        <v>232</v>
      </c>
      <c r="E149" s="40" t="s">
        <v>267</v>
      </c>
      <c r="F149" s="42" t="s">
        <v>48</v>
      </c>
      <c r="G149" s="42" t="s">
        <v>215</v>
      </c>
      <c r="H149" s="43">
        <f>'прилож. № 7(4)'!G149</f>
        <v>24</v>
      </c>
    </row>
    <row r="150" spans="1:8" ht="12.75" hidden="1">
      <c r="A150" s="31" t="s">
        <v>176</v>
      </c>
      <c r="B150" s="66" t="s">
        <v>236</v>
      </c>
      <c r="C150" s="42" t="s">
        <v>178</v>
      </c>
      <c r="D150" s="42" t="s">
        <v>232</v>
      </c>
      <c r="E150" s="40" t="s">
        <v>267</v>
      </c>
      <c r="F150" s="42" t="s">
        <v>48</v>
      </c>
      <c r="G150" s="42" t="s">
        <v>218</v>
      </c>
      <c r="H150" s="43">
        <f>H151</f>
        <v>0</v>
      </c>
    </row>
    <row r="151" spans="1:8" ht="12.75" hidden="1">
      <c r="A151" s="31" t="s">
        <v>220</v>
      </c>
      <c r="B151" s="66" t="s">
        <v>236</v>
      </c>
      <c r="C151" s="42" t="s">
        <v>178</v>
      </c>
      <c r="D151" s="42" t="s">
        <v>232</v>
      </c>
      <c r="E151" s="40" t="s">
        <v>267</v>
      </c>
      <c r="F151" s="42" t="s">
        <v>48</v>
      </c>
      <c r="G151" s="42" t="s">
        <v>221</v>
      </c>
      <c r="H151" s="43">
        <f>'прилож. № 7(4)'!G151</f>
        <v>0</v>
      </c>
    </row>
    <row r="152" spans="1:8" ht="24">
      <c r="A152" s="85" t="s">
        <v>228</v>
      </c>
      <c r="B152" s="66" t="s">
        <v>236</v>
      </c>
      <c r="C152" s="67" t="s">
        <v>178</v>
      </c>
      <c r="D152" s="67" t="s">
        <v>232</v>
      </c>
      <c r="E152" s="90" t="s">
        <v>268</v>
      </c>
      <c r="F152" s="67" t="s">
        <v>199</v>
      </c>
      <c r="G152" s="67" t="s">
        <v>199</v>
      </c>
      <c r="H152" s="99">
        <f>H153</f>
        <v>2056.6</v>
      </c>
    </row>
    <row r="153" spans="1:8" ht="24">
      <c r="A153" s="31" t="s">
        <v>47</v>
      </c>
      <c r="B153" s="66" t="s">
        <v>236</v>
      </c>
      <c r="C153" s="42" t="s">
        <v>178</v>
      </c>
      <c r="D153" s="42" t="s">
        <v>232</v>
      </c>
      <c r="E153" s="40" t="s">
        <v>268</v>
      </c>
      <c r="F153" s="42" t="s">
        <v>48</v>
      </c>
      <c r="G153" s="42" t="s">
        <v>199</v>
      </c>
      <c r="H153" s="101">
        <f>H154+H158</f>
        <v>2056.6</v>
      </c>
    </row>
    <row r="154" spans="1:8" ht="12.75">
      <c r="A154" s="31" t="s">
        <v>201</v>
      </c>
      <c r="B154" s="66" t="s">
        <v>236</v>
      </c>
      <c r="C154" s="42" t="s">
        <v>178</v>
      </c>
      <c r="D154" s="42" t="s">
        <v>232</v>
      </c>
      <c r="E154" s="40" t="s">
        <v>268</v>
      </c>
      <c r="F154" s="42" t="s">
        <v>48</v>
      </c>
      <c r="G154" s="42" t="s">
        <v>202</v>
      </c>
      <c r="H154" s="43">
        <f>H155</f>
        <v>1948.7</v>
      </c>
    </row>
    <row r="155" spans="1:8" ht="12.75">
      <c r="A155" s="31" t="s">
        <v>252</v>
      </c>
      <c r="B155" s="66" t="s">
        <v>236</v>
      </c>
      <c r="C155" s="42" t="s">
        <v>178</v>
      </c>
      <c r="D155" s="42" t="s">
        <v>232</v>
      </c>
      <c r="E155" s="40" t="s">
        <v>268</v>
      </c>
      <c r="F155" s="42" t="s">
        <v>48</v>
      </c>
      <c r="G155" s="42" t="s">
        <v>207</v>
      </c>
      <c r="H155" s="43">
        <f>H156+H157</f>
        <v>1948.7</v>
      </c>
    </row>
    <row r="156" spans="1:8" ht="12.75">
      <c r="A156" s="31" t="s">
        <v>256</v>
      </c>
      <c r="B156" s="66" t="s">
        <v>236</v>
      </c>
      <c r="C156" s="42" t="s">
        <v>178</v>
      </c>
      <c r="D156" s="42" t="s">
        <v>232</v>
      </c>
      <c r="E156" s="40" t="s">
        <v>268</v>
      </c>
      <c r="F156" s="42" t="s">
        <v>48</v>
      </c>
      <c r="G156" s="42" t="s">
        <v>215</v>
      </c>
      <c r="H156" s="43">
        <f>'прилож. № 7(4)'!G156</f>
        <v>1649.7</v>
      </c>
    </row>
    <row r="157" spans="1:8" ht="12.75">
      <c r="A157" s="31" t="s">
        <v>253</v>
      </c>
      <c r="B157" s="66" t="s">
        <v>236</v>
      </c>
      <c r="C157" s="42" t="s">
        <v>178</v>
      </c>
      <c r="D157" s="42" t="s">
        <v>232</v>
      </c>
      <c r="E157" s="40" t="s">
        <v>268</v>
      </c>
      <c r="F157" s="42" t="s">
        <v>48</v>
      </c>
      <c r="G157" s="42" t="s">
        <v>216</v>
      </c>
      <c r="H157" s="43">
        <f>'прилож. № 7(4)'!G157</f>
        <v>299</v>
      </c>
    </row>
    <row r="158" spans="1:8" ht="12.75">
      <c r="A158" s="31" t="s">
        <v>176</v>
      </c>
      <c r="B158" s="66" t="s">
        <v>236</v>
      </c>
      <c r="C158" s="42" t="s">
        <v>178</v>
      </c>
      <c r="D158" s="42" t="s">
        <v>232</v>
      </c>
      <c r="E158" s="40" t="s">
        <v>268</v>
      </c>
      <c r="F158" s="42" t="s">
        <v>48</v>
      </c>
      <c r="G158" s="42" t="s">
        <v>218</v>
      </c>
      <c r="H158" s="43">
        <f>H159+H160</f>
        <v>107.9</v>
      </c>
    </row>
    <row r="159" spans="1:8" ht="12.75">
      <c r="A159" s="31" t="s">
        <v>175</v>
      </c>
      <c r="B159" s="66" t="s">
        <v>236</v>
      </c>
      <c r="C159" s="42" t="s">
        <v>178</v>
      </c>
      <c r="D159" s="42" t="s">
        <v>232</v>
      </c>
      <c r="E159" s="40" t="s">
        <v>268</v>
      </c>
      <c r="F159" s="42" t="s">
        <v>48</v>
      </c>
      <c r="G159" s="42" t="s">
        <v>219</v>
      </c>
      <c r="H159" s="43">
        <f>'прилож. № 7(4)'!G159</f>
        <v>0</v>
      </c>
    </row>
    <row r="160" spans="1:8" ht="12.75">
      <c r="A160" s="31" t="s">
        <v>220</v>
      </c>
      <c r="B160" s="66" t="s">
        <v>236</v>
      </c>
      <c r="C160" s="42" t="s">
        <v>178</v>
      </c>
      <c r="D160" s="42" t="s">
        <v>232</v>
      </c>
      <c r="E160" s="40" t="s">
        <v>268</v>
      </c>
      <c r="F160" s="42" t="s">
        <v>48</v>
      </c>
      <c r="G160" s="42" t="s">
        <v>221</v>
      </c>
      <c r="H160" s="43">
        <f>'прилож. № 7(4)'!G160</f>
        <v>107.9</v>
      </c>
    </row>
    <row r="161" spans="1:8" ht="12.75">
      <c r="A161" s="85" t="s">
        <v>130</v>
      </c>
      <c r="B161" s="66" t="s">
        <v>236</v>
      </c>
      <c r="C161" s="67" t="s">
        <v>264</v>
      </c>
      <c r="D161" s="67" t="s">
        <v>198</v>
      </c>
      <c r="E161" s="67" t="s">
        <v>68</v>
      </c>
      <c r="F161" s="67" t="s">
        <v>199</v>
      </c>
      <c r="G161" s="67" t="s">
        <v>199</v>
      </c>
      <c r="H161" s="99">
        <f>H162</f>
        <v>66.30000000000001</v>
      </c>
    </row>
    <row r="162" spans="1:8" ht="12.75">
      <c r="A162" s="85" t="s">
        <v>56</v>
      </c>
      <c r="B162" s="66" t="s">
        <v>236</v>
      </c>
      <c r="C162" s="67" t="s">
        <v>264</v>
      </c>
      <c r="D162" s="67" t="s">
        <v>206</v>
      </c>
      <c r="E162" s="67" t="s">
        <v>68</v>
      </c>
      <c r="F162" s="67" t="s">
        <v>199</v>
      </c>
      <c r="G162" s="67" t="s">
        <v>199</v>
      </c>
      <c r="H162" s="99">
        <f>H172+H163</f>
        <v>66.30000000000001</v>
      </c>
    </row>
    <row r="163" spans="1:8" ht="12.75">
      <c r="A163" s="85" t="s">
        <v>345</v>
      </c>
      <c r="B163" s="66" t="s">
        <v>236</v>
      </c>
      <c r="C163" s="67" t="s">
        <v>264</v>
      </c>
      <c r="D163" s="67" t="s">
        <v>206</v>
      </c>
      <c r="E163" s="67" t="s">
        <v>326</v>
      </c>
      <c r="F163" s="67" t="s">
        <v>199</v>
      </c>
      <c r="G163" s="67" t="s">
        <v>199</v>
      </c>
      <c r="H163" s="99">
        <f>H164</f>
        <v>45.7</v>
      </c>
    </row>
    <row r="164" spans="1:8" ht="24.75" customHeight="1">
      <c r="A164" s="85" t="s">
        <v>327</v>
      </c>
      <c r="B164" s="66" t="s">
        <v>236</v>
      </c>
      <c r="C164" s="67" t="s">
        <v>264</v>
      </c>
      <c r="D164" s="67" t="s">
        <v>206</v>
      </c>
      <c r="E164" s="67" t="s">
        <v>330</v>
      </c>
      <c r="F164" s="67" t="s">
        <v>199</v>
      </c>
      <c r="G164" s="67" t="s">
        <v>199</v>
      </c>
      <c r="H164" s="99">
        <f>H165</f>
        <v>45.7</v>
      </c>
    </row>
    <row r="165" spans="1:8" ht="24">
      <c r="A165" s="31" t="s">
        <v>328</v>
      </c>
      <c r="B165" s="66" t="s">
        <v>236</v>
      </c>
      <c r="C165" s="42" t="s">
        <v>264</v>
      </c>
      <c r="D165" s="42" t="s">
        <v>206</v>
      </c>
      <c r="E165" s="42" t="s">
        <v>331</v>
      </c>
      <c r="F165" s="42" t="s">
        <v>199</v>
      </c>
      <c r="G165" s="42" t="s">
        <v>199</v>
      </c>
      <c r="H165" s="43">
        <f>H166</f>
        <v>45.7</v>
      </c>
    </row>
    <row r="166" spans="1:8" ht="24">
      <c r="A166" s="31" t="s">
        <v>329</v>
      </c>
      <c r="B166" s="66" t="s">
        <v>236</v>
      </c>
      <c r="C166" s="42" t="s">
        <v>264</v>
      </c>
      <c r="D166" s="42" t="s">
        <v>206</v>
      </c>
      <c r="E166" s="42" t="s">
        <v>332</v>
      </c>
      <c r="F166" s="42" t="s">
        <v>199</v>
      </c>
      <c r="G166" s="42" t="s">
        <v>199</v>
      </c>
      <c r="H166" s="43">
        <f>H167</f>
        <v>45.7</v>
      </c>
    </row>
    <row r="167" spans="1:8" ht="24">
      <c r="A167" s="31" t="s">
        <v>47</v>
      </c>
      <c r="B167" s="66" t="s">
        <v>236</v>
      </c>
      <c r="C167" s="42" t="s">
        <v>264</v>
      </c>
      <c r="D167" s="42" t="s">
        <v>206</v>
      </c>
      <c r="E167" s="42" t="s">
        <v>332</v>
      </c>
      <c r="F167" s="42" t="s">
        <v>48</v>
      </c>
      <c r="G167" s="42" t="s">
        <v>199</v>
      </c>
      <c r="H167" s="43">
        <f>H168+H170</f>
        <v>45.7</v>
      </c>
    </row>
    <row r="168" spans="1:8" ht="12.75">
      <c r="A168" s="31" t="s">
        <v>201</v>
      </c>
      <c r="B168" s="66" t="s">
        <v>236</v>
      </c>
      <c r="C168" s="42" t="s">
        <v>264</v>
      </c>
      <c r="D168" s="42" t="s">
        <v>206</v>
      </c>
      <c r="E168" s="42" t="s">
        <v>332</v>
      </c>
      <c r="F168" s="42" t="s">
        <v>48</v>
      </c>
      <c r="G168" s="42" t="s">
        <v>202</v>
      </c>
      <c r="H168" s="43">
        <f>H169</f>
        <v>43.2</v>
      </c>
    </row>
    <row r="169" spans="1:8" ht="12.75">
      <c r="A169" s="31" t="s">
        <v>179</v>
      </c>
      <c r="B169" s="66" t="s">
        <v>236</v>
      </c>
      <c r="C169" s="42" t="s">
        <v>264</v>
      </c>
      <c r="D169" s="42" t="s">
        <v>206</v>
      </c>
      <c r="E169" s="42" t="s">
        <v>332</v>
      </c>
      <c r="F169" s="42" t="s">
        <v>48</v>
      </c>
      <c r="G169" s="42" t="s">
        <v>217</v>
      </c>
      <c r="H169" s="43">
        <f>'прилож. № 7(4)'!G169</f>
        <v>43.2</v>
      </c>
    </row>
    <row r="170" spans="1:8" ht="12.75">
      <c r="A170" s="31" t="s">
        <v>176</v>
      </c>
      <c r="B170" s="66" t="s">
        <v>236</v>
      </c>
      <c r="C170" s="42" t="s">
        <v>264</v>
      </c>
      <c r="D170" s="42" t="s">
        <v>206</v>
      </c>
      <c r="E170" s="42" t="s">
        <v>332</v>
      </c>
      <c r="F170" s="42" t="s">
        <v>48</v>
      </c>
      <c r="G170" s="42" t="s">
        <v>218</v>
      </c>
      <c r="H170" s="43">
        <f>H171</f>
        <v>2.5</v>
      </c>
    </row>
    <row r="171" spans="1:8" ht="12.75">
      <c r="A171" s="31" t="s">
        <v>220</v>
      </c>
      <c r="B171" s="66" t="s">
        <v>236</v>
      </c>
      <c r="C171" s="42" t="s">
        <v>264</v>
      </c>
      <c r="D171" s="42" t="s">
        <v>206</v>
      </c>
      <c r="E171" s="42" t="s">
        <v>332</v>
      </c>
      <c r="F171" s="42" t="s">
        <v>48</v>
      </c>
      <c r="G171" s="42" t="s">
        <v>221</v>
      </c>
      <c r="H171" s="43">
        <f>'прилож. № 7(4)'!G171</f>
        <v>2.5</v>
      </c>
    </row>
    <row r="172" spans="1:8" ht="12.75">
      <c r="A172" s="85" t="s">
        <v>62</v>
      </c>
      <c r="B172" s="66" t="s">
        <v>236</v>
      </c>
      <c r="C172" s="67" t="s">
        <v>264</v>
      </c>
      <c r="D172" s="67" t="s">
        <v>206</v>
      </c>
      <c r="E172" s="86" t="s">
        <v>64</v>
      </c>
      <c r="F172" s="67" t="s">
        <v>199</v>
      </c>
      <c r="G172" s="67" t="s">
        <v>199</v>
      </c>
      <c r="H172" s="99">
        <f>H173</f>
        <v>20.6</v>
      </c>
    </row>
    <row r="173" spans="1:8" ht="24">
      <c r="A173" s="31" t="s">
        <v>69</v>
      </c>
      <c r="B173" s="66" t="s">
        <v>236</v>
      </c>
      <c r="C173" s="42" t="s">
        <v>264</v>
      </c>
      <c r="D173" s="42" t="s">
        <v>206</v>
      </c>
      <c r="E173" s="87" t="s">
        <v>65</v>
      </c>
      <c r="F173" s="42" t="s">
        <v>199</v>
      </c>
      <c r="G173" s="42" t="s">
        <v>199</v>
      </c>
      <c r="H173" s="43">
        <f>H174</f>
        <v>20.6</v>
      </c>
    </row>
    <row r="174" spans="1:8" ht="24">
      <c r="A174" s="89" t="s">
        <v>316</v>
      </c>
      <c r="B174" s="66" t="s">
        <v>236</v>
      </c>
      <c r="C174" s="42" t="s">
        <v>264</v>
      </c>
      <c r="D174" s="42" t="s">
        <v>206</v>
      </c>
      <c r="E174" s="87" t="s">
        <v>66</v>
      </c>
      <c r="F174" s="42" t="s">
        <v>199</v>
      </c>
      <c r="G174" s="42" t="s">
        <v>199</v>
      </c>
      <c r="H174" s="43">
        <f>H175</f>
        <v>20.6</v>
      </c>
    </row>
    <row r="175" spans="1:8" ht="24">
      <c r="A175" s="31" t="s">
        <v>269</v>
      </c>
      <c r="B175" s="66" t="s">
        <v>236</v>
      </c>
      <c r="C175" s="42" t="s">
        <v>264</v>
      </c>
      <c r="D175" s="42" t="s">
        <v>206</v>
      </c>
      <c r="E175" s="40" t="s">
        <v>270</v>
      </c>
      <c r="F175" s="42" t="s">
        <v>199</v>
      </c>
      <c r="G175" s="42" t="s">
        <v>199</v>
      </c>
      <c r="H175" s="43">
        <f>H176</f>
        <v>20.6</v>
      </c>
    </row>
    <row r="176" spans="1:8" ht="24">
      <c r="A176" s="31" t="s">
        <v>47</v>
      </c>
      <c r="B176" s="66" t="s">
        <v>236</v>
      </c>
      <c r="C176" s="42" t="s">
        <v>264</v>
      </c>
      <c r="D176" s="42" t="s">
        <v>206</v>
      </c>
      <c r="E176" s="40" t="s">
        <v>270</v>
      </c>
      <c r="F176" s="42" t="s">
        <v>48</v>
      </c>
      <c r="G176" s="42" t="s">
        <v>199</v>
      </c>
      <c r="H176" s="43">
        <f>H177+H182</f>
        <v>20.6</v>
      </c>
    </row>
    <row r="177" spans="1:8" ht="12.75">
      <c r="A177" s="31" t="s">
        <v>201</v>
      </c>
      <c r="B177" s="66" t="s">
        <v>236</v>
      </c>
      <c r="C177" s="42" t="s">
        <v>264</v>
      </c>
      <c r="D177" s="42" t="s">
        <v>206</v>
      </c>
      <c r="E177" s="40" t="s">
        <v>270</v>
      </c>
      <c r="F177" s="42" t="s">
        <v>48</v>
      </c>
      <c r="G177" s="42" t="s">
        <v>202</v>
      </c>
      <c r="H177" s="43">
        <f>H181+H178</f>
        <v>20.6</v>
      </c>
    </row>
    <row r="178" spans="1:8" ht="12.75">
      <c r="A178" s="31" t="s">
        <v>252</v>
      </c>
      <c r="B178" s="66" t="s">
        <v>236</v>
      </c>
      <c r="C178" s="42" t="s">
        <v>264</v>
      </c>
      <c r="D178" s="42" t="s">
        <v>206</v>
      </c>
      <c r="E178" s="40" t="s">
        <v>270</v>
      </c>
      <c r="F178" s="42" t="s">
        <v>48</v>
      </c>
      <c r="G178" s="42" t="s">
        <v>207</v>
      </c>
      <c r="H178" s="43">
        <f>H180+H179</f>
        <v>9.5</v>
      </c>
    </row>
    <row r="179" spans="1:8" ht="12.75" hidden="1">
      <c r="A179" s="31" t="s">
        <v>256</v>
      </c>
      <c r="B179" s="66" t="s">
        <v>236</v>
      </c>
      <c r="C179" s="42" t="s">
        <v>264</v>
      </c>
      <c r="D179" s="42" t="s">
        <v>206</v>
      </c>
      <c r="E179" s="40" t="s">
        <v>270</v>
      </c>
      <c r="F179" s="42" t="s">
        <v>48</v>
      </c>
      <c r="G179" s="42" t="s">
        <v>215</v>
      </c>
      <c r="H179" s="43">
        <f>'прилож. № 7(4)'!G179</f>
        <v>0</v>
      </c>
    </row>
    <row r="180" spans="1:8" ht="12.75">
      <c r="A180" s="31" t="s">
        <v>253</v>
      </c>
      <c r="B180" s="66" t="s">
        <v>236</v>
      </c>
      <c r="C180" s="42" t="s">
        <v>264</v>
      </c>
      <c r="D180" s="42" t="s">
        <v>206</v>
      </c>
      <c r="E180" s="40" t="s">
        <v>270</v>
      </c>
      <c r="F180" s="42" t="s">
        <v>48</v>
      </c>
      <c r="G180" s="42" t="s">
        <v>216</v>
      </c>
      <c r="H180" s="43">
        <f>'прилож. № 7(4)'!G180</f>
        <v>9.5</v>
      </c>
    </row>
    <row r="181" spans="1:8" ht="12.75">
      <c r="A181" s="31" t="s">
        <v>179</v>
      </c>
      <c r="B181" s="66" t="s">
        <v>236</v>
      </c>
      <c r="C181" s="42" t="s">
        <v>264</v>
      </c>
      <c r="D181" s="42" t="s">
        <v>206</v>
      </c>
      <c r="E181" s="40" t="s">
        <v>270</v>
      </c>
      <c r="F181" s="42" t="s">
        <v>48</v>
      </c>
      <c r="G181" s="42" t="s">
        <v>217</v>
      </c>
      <c r="H181" s="43">
        <f>'прилож. № 7(4)'!G181</f>
        <v>11.1</v>
      </c>
    </row>
    <row r="182" spans="1:8" ht="12.75" hidden="1">
      <c r="A182" s="31" t="s">
        <v>176</v>
      </c>
      <c r="B182" s="66" t="s">
        <v>236</v>
      </c>
      <c r="C182" s="42" t="s">
        <v>264</v>
      </c>
      <c r="D182" s="42" t="s">
        <v>206</v>
      </c>
      <c r="E182" s="40" t="s">
        <v>270</v>
      </c>
      <c r="F182" s="42" t="s">
        <v>48</v>
      </c>
      <c r="G182" s="42" t="s">
        <v>218</v>
      </c>
      <c r="H182" s="43">
        <f>H183</f>
        <v>0</v>
      </c>
    </row>
    <row r="183" spans="1:8" ht="12.75" hidden="1">
      <c r="A183" s="31" t="s">
        <v>220</v>
      </c>
      <c r="B183" s="66" t="s">
        <v>236</v>
      </c>
      <c r="C183" s="42" t="s">
        <v>264</v>
      </c>
      <c r="D183" s="42" t="s">
        <v>206</v>
      </c>
      <c r="E183" s="40" t="s">
        <v>270</v>
      </c>
      <c r="F183" s="42" t="s">
        <v>48</v>
      </c>
      <c r="G183" s="42" t="s">
        <v>221</v>
      </c>
      <c r="H183" s="43">
        <f>'прилож. № 7(4)'!G183</f>
        <v>0</v>
      </c>
    </row>
    <row r="184" spans="1:8" ht="12.75">
      <c r="A184" s="85" t="s">
        <v>230</v>
      </c>
      <c r="B184" s="66" t="s">
        <v>236</v>
      </c>
      <c r="C184" s="67" t="s">
        <v>231</v>
      </c>
      <c r="D184" s="67" t="s">
        <v>198</v>
      </c>
      <c r="E184" s="67" t="s">
        <v>68</v>
      </c>
      <c r="F184" s="67" t="s">
        <v>199</v>
      </c>
      <c r="G184" s="67" t="s">
        <v>199</v>
      </c>
      <c r="H184" s="99">
        <f aca="true" t="shared" si="7" ref="H184:H192">H185</f>
        <v>135.9</v>
      </c>
    </row>
    <row r="185" spans="1:8" ht="12.75">
      <c r="A185" s="85" t="s">
        <v>57</v>
      </c>
      <c r="B185" s="66" t="s">
        <v>236</v>
      </c>
      <c r="C185" s="67" t="s">
        <v>231</v>
      </c>
      <c r="D185" s="67" t="s">
        <v>177</v>
      </c>
      <c r="E185" s="67" t="s">
        <v>68</v>
      </c>
      <c r="F185" s="67" t="s">
        <v>199</v>
      </c>
      <c r="G185" s="67" t="s">
        <v>199</v>
      </c>
      <c r="H185" s="99">
        <f t="shared" si="7"/>
        <v>135.9</v>
      </c>
    </row>
    <row r="186" spans="1:8" ht="12.75">
      <c r="A186" s="85" t="s">
        <v>62</v>
      </c>
      <c r="B186" s="66" t="s">
        <v>236</v>
      </c>
      <c r="C186" s="67" t="s">
        <v>231</v>
      </c>
      <c r="D186" s="67" t="s">
        <v>177</v>
      </c>
      <c r="E186" s="86" t="s">
        <v>64</v>
      </c>
      <c r="F186" s="67" t="s">
        <v>199</v>
      </c>
      <c r="G186" s="67" t="s">
        <v>199</v>
      </c>
      <c r="H186" s="99">
        <f t="shared" si="7"/>
        <v>135.9</v>
      </c>
    </row>
    <row r="187" spans="1:8" ht="24">
      <c r="A187" s="31" t="s">
        <v>69</v>
      </c>
      <c r="B187" s="66" t="s">
        <v>236</v>
      </c>
      <c r="C187" s="42" t="s">
        <v>231</v>
      </c>
      <c r="D187" s="42" t="s">
        <v>177</v>
      </c>
      <c r="E187" s="87" t="s">
        <v>65</v>
      </c>
      <c r="F187" s="42" t="s">
        <v>199</v>
      </c>
      <c r="G187" s="42" t="s">
        <v>199</v>
      </c>
      <c r="H187" s="101">
        <f t="shared" si="7"/>
        <v>135.9</v>
      </c>
    </row>
    <row r="188" spans="1:8" ht="24">
      <c r="A188" s="89" t="s">
        <v>316</v>
      </c>
      <c r="B188" s="66" t="s">
        <v>236</v>
      </c>
      <c r="C188" s="42" t="s">
        <v>231</v>
      </c>
      <c r="D188" s="42" t="s">
        <v>177</v>
      </c>
      <c r="E188" s="87" t="s">
        <v>66</v>
      </c>
      <c r="F188" s="42" t="s">
        <v>199</v>
      </c>
      <c r="G188" s="42" t="s">
        <v>199</v>
      </c>
      <c r="H188" s="101">
        <f t="shared" si="7"/>
        <v>135.9</v>
      </c>
    </row>
    <row r="189" spans="1:8" ht="12.75">
      <c r="A189" s="55" t="s">
        <v>271</v>
      </c>
      <c r="B189" s="66" t="s">
        <v>236</v>
      </c>
      <c r="C189" s="42" t="s">
        <v>231</v>
      </c>
      <c r="D189" s="42" t="s">
        <v>177</v>
      </c>
      <c r="E189" s="40" t="s">
        <v>272</v>
      </c>
      <c r="F189" s="42" t="s">
        <v>199</v>
      </c>
      <c r="G189" s="42" t="s">
        <v>199</v>
      </c>
      <c r="H189" s="101">
        <f t="shared" si="7"/>
        <v>135.9</v>
      </c>
    </row>
    <row r="190" spans="1:8" ht="12.75">
      <c r="A190" s="31" t="s">
        <v>154</v>
      </c>
      <c r="B190" s="66" t="s">
        <v>236</v>
      </c>
      <c r="C190" s="42" t="s">
        <v>231</v>
      </c>
      <c r="D190" s="42" t="s">
        <v>177</v>
      </c>
      <c r="E190" s="40" t="s">
        <v>272</v>
      </c>
      <c r="F190" s="42" t="s">
        <v>155</v>
      </c>
      <c r="G190" s="42" t="s">
        <v>199</v>
      </c>
      <c r="H190" s="101">
        <f t="shared" si="7"/>
        <v>135.9</v>
      </c>
    </row>
    <row r="191" spans="1:8" ht="12.75">
      <c r="A191" s="31" t="s">
        <v>201</v>
      </c>
      <c r="B191" s="66" t="s">
        <v>236</v>
      </c>
      <c r="C191" s="42" t="s">
        <v>231</v>
      </c>
      <c r="D191" s="42" t="s">
        <v>177</v>
      </c>
      <c r="E191" s="40" t="s">
        <v>272</v>
      </c>
      <c r="F191" s="42" t="s">
        <v>155</v>
      </c>
      <c r="G191" s="42" t="s">
        <v>202</v>
      </c>
      <c r="H191" s="101">
        <f t="shared" si="7"/>
        <v>135.9</v>
      </c>
    </row>
    <row r="192" spans="1:8" ht="12.75">
      <c r="A192" s="31" t="s">
        <v>233</v>
      </c>
      <c r="B192" s="66" t="s">
        <v>236</v>
      </c>
      <c r="C192" s="42" t="s">
        <v>231</v>
      </c>
      <c r="D192" s="42" t="s">
        <v>177</v>
      </c>
      <c r="E192" s="40" t="s">
        <v>272</v>
      </c>
      <c r="F192" s="42" t="s">
        <v>155</v>
      </c>
      <c r="G192" s="42" t="s">
        <v>235</v>
      </c>
      <c r="H192" s="101">
        <f t="shared" si="7"/>
        <v>135.9</v>
      </c>
    </row>
    <row r="193" spans="1:8" ht="24">
      <c r="A193" s="31" t="s">
        <v>59</v>
      </c>
      <c r="B193" s="66" t="s">
        <v>236</v>
      </c>
      <c r="C193" s="42" t="s">
        <v>231</v>
      </c>
      <c r="D193" s="42" t="s">
        <v>177</v>
      </c>
      <c r="E193" s="40" t="s">
        <v>272</v>
      </c>
      <c r="F193" s="42" t="s">
        <v>155</v>
      </c>
      <c r="G193" s="42" t="s">
        <v>58</v>
      </c>
      <c r="H193" s="101">
        <f>'прилож. № 7(4)'!G193</f>
        <v>135.9</v>
      </c>
    </row>
    <row r="194" spans="1:8" ht="12.75">
      <c r="A194" s="85" t="s">
        <v>42</v>
      </c>
      <c r="B194" s="66" t="s">
        <v>236</v>
      </c>
      <c r="C194" s="67" t="s">
        <v>234</v>
      </c>
      <c r="D194" s="67" t="s">
        <v>198</v>
      </c>
      <c r="E194" s="67" t="s">
        <v>68</v>
      </c>
      <c r="F194" s="67" t="s">
        <v>199</v>
      </c>
      <c r="G194" s="67" t="s">
        <v>199</v>
      </c>
      <c r="H194" s="100">
        <f aca="true" t="shared" si="8" ref="H194:H199">H195</f>
        <v>30</v>
      </c>
    </row>
    <row r="195" spans="1:8" ht="12.75">
      <c r="A195" s="85" t="s">
        <v>55</v>
      </c>
      <c r="B195" s="66" t="s">
        <v>236</v>
      </c>
      <c r="C195" s="67" t="s">
        <v>234</v>
      </c>
      <c r="D195" s="67" t="s">
        <v>178</v>
      </c>
      <c r="E195" s="67" t="s">
        <v>68</v>
      </c>
      <c r="F195" s="67" t="s">
        <v>199</v>
      </c>
      <c r="G195" s="67" t="s">
        <v>199</v>
      </c>
      <c r="H195" s="100">
        <f t="shared" si="8"/>
        <v>30</v>
      </c>
    </row>
    <row r="196" spans="1:8" ht="12.75">
      <c r="A196" s="85" t="s">
        <v>62</v>
      </c>
      <c r="B196" s="66" t="s">
        <v>236</v>
      </c>
      <c r="C196" s="67" t="s">
        <v>234</v>
      </c>
      <c r="D196" s="67" t="s">
        <v>178</v>
      </c>
      <c r="E196" s="86" t="s">
        <v>64</v>
      </c>
      <c r="F196" s="67" t="s">
        <v>199</v>
      </c>
      <c r="G196" s="67" t="s">
        <v>199</v>
      </c>
      <c r="H196" s="100">
        <f t="shared" si="8"/>
        <v>30</v>
      </c>
    </row>
    <row r="197" spans="1:8" ht="24">
      <c r="A197" s="31" t="s">
        <v>69</v>
      </c>
      <c r="B197" s="67" t="s">
        <v>236</v>
      </c>
      <c r="C197" s="42" t="s">
        <v>234</v>
      </c>
      <c r="D197" s="42" t="s">
        <v>178</v>
      </c>
      <c r="E197" s="87" t="s">
        <v>65</v>
      </c>
      <c r="F197" s="42" t="s">
        <v>199</v>
      </c>
      <c r="G197" s="42" t="s">
        <v>199</v>
      </c>
      <c r="H197" s="101">
        <f t="shared" si="8"/>
        <v>30</v>
      </c>
    </row>
    <row r="198" spans="1:8" ht="24">
      <c r="A198" s="89" t="s">
        <v>316</v>
      </c>
      <c r="B198" s="66" t="s">
        <v>236</v>
      </c>
      <c r="C198" s="42" t="s">
        <v>234</v>
      </c>
      <c r="D198" s="42" t="s">
        <v>178</v>
      </c>
      <c r="E198" s="87" t="s">
        <v>66</v>
      </c>
      <c r="F198" s="42" t="s">
        <v>199</v>
      </c>
      <c r="G198" s="42" t="s">
        <v>199</v>
      </c>
      <c r="H198" s="101">
        <f t="shared" si="8"/>
        <v>30</v>
      </c>
    </row>
    <row r="199" spans="1:8" ht="24">
      <c r="A199" s="31" t="s">
        <v>269</v>
      </c>
      <c r="B199" s="67" t="s">
        <v>236</v>
      </c>
      <c r="C199" s="42" t="s">
        <v>234</v>
      </c>
      <c r="D199" s="42" t="s">
        <v>178</v>
      </c>
      <c r="E199" s="40" t="s">
        <v>270</v>
      </c>
      <c r="F199" s="42" t="s">
        <v>199</v>
      </c>
      <c r="G199" s="42" t="s">
        <v>199</v>
      </c>
      <c r="H199" s="101">
        <f t="shared" si="8"/>
        <v>30</v>
      </c>
    </row>
    <row r="200" spans="1:8" ht="24">
      <c r="A200" s="31" t="s">
        <v>47</v>
      </c>
      <c r="B200" s="67" t="s">
        <v>236</v>
      </c>
      <c r="C200" s="42" t="s">
        <v>234</v>
      </c>
      <c r="D200" s="42" t="s">
        <v>178</v>
      </c>
      <c r="E200" s="40" t="s">
        <v>270</v>
      </c>
      <c r="F200" s="42" t="s">
        <v>48</v>
      </c>
      <c r="G200" s="42" t="s">
        <v>199</v>
      </c>
      <c r="H200" s="101">
        <f>H201+H207</f>
        <v>30</v>
      </c>
    </row>
    <row r="201" spans="1:8" ht="12.75">
      <c r="A201" s="31" t="s">
        <v>201</v>
      </c>
      <c r="B201" s="67" t="s">
        <v>236</v>
      </c>
      <c r="C201" s="42" t="s">
        <v>234</v>
      </c>
      <c r="D201" s="42" t="s">
        <v>178</v>
      </c>
      <c r="E201" s="40" t="s">
        <v>270</v>
      </c>
      <c r="F201" s="42" t="s">
        <v>48</v>
      </c>
      <c r="G201" s="42" t="s">
        <v>202</v>
      </c>
      <c r="H201" s="101">
        <f>H202+H206</f>
        <v>30</v>
      </c>
    </row>
    <row r="202" spans="1:8" ht="12.75">
      <c r="A202" s="31" t="s">
        <v>252</v>
      </c>
      <c r="B202" s="66" t="s">
        <v>236</v>
      </c>
      <c r="C202" s="42" t="s">
        <v>234</v>
      </c>
      <c r="D202" s="42" t="s">
        <v>178</v>
      </c>
      <c r="E202" s="40" t="s">
        <v>270</v>
      </c>
      <c r="F202" s="42" t="s">
        <v>48</v>
      </c>
      <c r="G202" s="42" t="s">
        <v>207</v>
      </c>
      <c r="H202" s="101">
        <f>H203+H205+H204</f>
        <v>30</v>
      </c>
    </row>
    <row r="203" spans="1:8" ht="12.75" hidden="1">
      <c r="A203" s="31" t="s">
        <v>212</v>
      </c>
      <c r="B203" s="66" t="s">
        <v>236</v>
      </c>
      <c r="C203" s="42" t="s">
        <v>234</v>
      </c>
      <c r="D203" s="42" t="s">
        <v>178</v>
      </c>
      <c r="E203" s="40" t="s">
        <v>270</v>
      </c>
      <c r="F203" s="42" t="s">
        <v>48</v>
      </c>
      <c r="G203" s="42" t="s">
        <v>213</v>
      </c>
      <c r="H203" s="43">
        <f>'прилож. № 7(4)'!G203</f>
        <v>0</v>
      </c>
    </row>
    <row r="204" spans="1:8" ht="12.75" hidden="1">
      <c r="A204" s="31" t="s">
        <v>256</v>
      </c>
      <c r="B204" s="66" t="s">
        <v>236</v>
      </c>
      <c r="C204" s="42" t="s">
        <v>234</v>
      </c>
      <c r="D204" s="42" t="s">
        <v>178</v>
      </c>
      <c r="E204" s="40" t="s">
        <v>270</v>
      </c>
      <c r="F204" s="42" t="s">
        <v>48</v>
      </c>
      <c r="G204" s="42" t="s">
        <v>215</v>
      </c>
      <c r="H204" s="43">
        <f>'прилож. № 7(4)'!G204</f>
        <v>0</v>
      </c>
    </row>
    <row r="205" spans="1:8" ht="12.75">
      <c r="A205" s="31" t="s">
        <v>253</v>
      </c>
      <c r="B205" s="66" t="s">
        <v>236</v>
      </c>
      <c r="C205" s="42" t="s">
        <v>234</v>
      </c>
      <c r="D205" s="42" t="s">
        <v>178</v>
      </c>
      <c r="E205" s="40" t="s">
        <v>270</v>
      </c>
      <c r="F205" s="42" t="s">
        <v>48</v>
      </c>
      <c r="G205" s="42" t="s">
        <v>216</v>
      </c>
      <c r="H205" s="43">
        <f>'прилож. № 7(4)'!G205</f>
        <v>30</v>
      </c>
    </row>
    <row r="206" spans="1:8" ht="12.75" hidden="1">
      <c r="A206" s="31" t="s">
        <v>179</v>
      </c>
      <c r="B206" s="66" t="s">
        <v>236</v>
      </c>
      <c r="C206" s="42" t="s">
        <v>234</v>
      </c>
      <c r="D206" s="42" t="s">
        <v>178</v>
      </c>
      <c r="E206" s="40" t="s">
        <v>270</v>
      </c>
      <c r="F206" s="42" t="s">
        <v>48</v>
      </c>
      <c r="G206" s="42" t="s">
        <v>217</v>
      </c>
      <c r="H206" s="43">
        <f>'прилож. № 7(4)'!G206</f>
        <v>0</v>
      </c>
    </row>
    <row r="207" spans="1:8" ht="12.75" hidden="1">
      <c r="A207" s="31" t="s">
        <v>176</v>
      </c>
      <c r="B207" s="66" t="s">
        <v>236</v>
      </c>
      <c r="C207" s="42" t="s">
        <v>234</v>
      </c>
      <c r="D207" s="42" t="s">
        <v>178</v>
      </c>
      <c r="E207" s="40" t="s">
        <v>270</v>
      </c>
      <c r="F207" s="42" t="s">
        <v>48</v>
      </c>
      <c r="G207" s="42" t="s">
        <v>218</v>
      </c>
      <c r="H207" s="43">
        <f>H208+H209</f>
        <v>0</v>
      </c>
    </row>
    <row r="208" spans="1:8" ht="12.75" hidden="1">
      <c r="A208" s="31" t="s">
        <v>175</v>
      </c>
      <c r="B208" s="66" t="s">
        <v>236</v>
      </c>
      <c r="C208" s="42" t="s">
        <v>234</v>
      </c>
      <c r="D208" s="42" t="s">
        <v>178</v>
      </c>
      <c r="E208" s="40" t="s">
        <v>270</v>
      </c>
      <c r="F208" s="42" t="s">
        <v>48</v>
      </c>
      <c r="G208" s="42" t="s">
        <v>219</v>
      </c>
      <c r="H208" s="43">
        <f>'прилож. № 7(4)'!G208</f>
        <v>0</v>
      </c>
    </row>
    <row r="209" spans="1:8" ht="12.75" hidden="1">
      <c r="A209" s="31" t="s">
        <v>220</v>
      </c>
      <c r="B209" s="66" t="s">
        <v>236</v>
      </c>
      <c r="C209" s="42" t="s">
        <v>234</v>
      </c>
      <c r="D209" s="42" t="s">
        <v>178</v>
      </c>
      <c r="E209" s="40" t="s">
        <v>270</v>
      </c>
      <c r="F209" s="42" t="s">
        <v>48</v>
      </c>
      <c r="G209" s="42" t="s">
        <v>221</v>
      </c>
      <c r="H209" s="101">
        <f>'прилож. № 7(4)'!G209</f>
        <v>0</v>
      </c>
    </row>
    <row r="210" spans="1:8" ht="24">
      <c r="A210" s="85" t="s">
        <v>139</v>
      </c>
      <c r="B210" s="66" t="s">
        <v>236</v>
      </c>
      <c r="C210" s="67" t="s">
        <v>140</v>
      </c>
      <c r="D210" s="67" t="s">
        <v>198</v>
      </c>
      <c r="E210" s="67" t="s">
        <v>68</v>
      </c>
      <c r="F210" s="67" t="s">
        <v>199</v>
      </c>
      <c r="G210" s="67" t="s">
        <v>199</v>
      </c>
      <c r="H210" s="100">
        <f aca="true" t="shared" si="9" ref="H210:H218">H211</f>
        <v>65</v>
      </c>
    </row>
    <row r="211" spans="1:8" ht="24">
      <c r="A211" s="85" t="s">
        <v>141</v>
      </c>
      <c r="B211" s="66" t="s">
        <v>236</v>
      </c>
      <c r="C211" s="67" t="s">
        <v>140</v>
      </c>
      <c r="D211" s="67" t="s">
        <v>177</v>
      </c>
      <c r="E211" s="67" t="s">
        <v>68</v>
      </c>
      <c r="F211" s="67" t="s">
        <v>199</v>
      </c>
      <c r="G211" s="67" t="s">
        <v>199</v>
      </c>
      <c r="H211" s="99">
        <f t="shared" si="9"/>
        <v>65</v>
      </c>
    </row>
    <row r="212" spans="1:8" ht="12.75">
      <c r="A212" s="85" t="s">
        <v>62</v>
      </c>
      <c r="B212" s="66" t="s">
        <v>236</v>
      </c>
      <c r="C212" s="67" t="s">
        <v>140</v>
      </c>
      <c r="D212" s="67" t="s">
        <v>177</v>
      </c>
      <c r="E212" s="86" t="s">
        <v>64</v>
      </c>
      <c r="F212" s="67" t="s">
        <v>199</v>
      </c>
      <c r="G212" s="67" t="s">
        <v>199</v>
      </c>
      <c r="H212" s="100">
        <f t="shared" si="9"/>
        <v>65</v>
      </c>
    </row>
    <row r="213" spans="1:8" ht="24">
      <c r="A213" s="31" t="s">
        <v>69</v>
      </c>
      <c r="B213" s="66" t="s">
        <v>236</v>
      </c>
      <c r="C213" s="42" t="s">
        <v>140</v>
      </c>
      <c r="D213" s="42" t="s">
        <v>177</v>
      </c>
      <c r="E213" s="87" t="s">
        <v>65</v>
      </c>
      <c r="F213" s="42" t="s">
        <v>199</v>
      </c>
      <c r="G213" s="42" t="s">
        <v>199</v>
      </c>
      <c r="H213" s="101">
        <f t="shared" si="9"/>
        <v>65</v>
      </c>
    </row>
    <row r="214" spans="1:8" ht="24">
      <c r="A214" s="89" t="s">
        <v>316</v>
      </c>
      <c r="B214" s="66" t="s">
        <v>236</v>
      </c>
      <c r="C214" s="42" t="s">
        <v>140</v>
      </c>
      <c r="D214" s="42" t="s">
        <v>177</v>
      </c>
      <c r="E214" s="87" t="s">
        <v>66</v>
      </c>
      <c r="F214" s="42" t="s">
        <v>199</v>
      </c>
      <c r="G214" s="42" t="s">
        <v>199</v>
      </c>
      <c r="H214" s="101">
        <f t="shared" si="9"/>
        <v>65</v>
      </c>
    </row>
    <row r="215" spans="1:8" ht="12.75">
      <c r="A215" s="55" t="s">
        <v>28</v>
      </c>
      <c r="B215" s="66" t="s">
        <v>236</v>
      </c>
      <c r="C215" s="42" t="s">
        <v>140</v>
      </c>
      <c r="D215" s="42" t="s">
        <v>177</v>
      </c>
      <c r="E215" s="40" t="s">
        <v>29</v>
      </c>
      <c r="F215" s="42" t="s">
        <v>199</v>
      </c>
      <c r="G215" s="42" t="s">
        <v>199</v>
      </c>
      <c r="H215" s="101">
        <f t="shared" si="9"/>
        <v>65</v>
      </c>
    </row>
    <row r="216" spans="1:8" ht="12.75">
      <c r="A216" s="55" t="s">
        <v>28</v>
      </c>
      <c r="B216" s="66" t="s">
        <v>236</v>
      </c>
      <c r="C216" s="42" t="s">
        <v>140</v>
      </c>
      <c r="D216" s="42" t="s">
        <v>177</v>
      </c>
      <c r="E216" s="40" t="s">
        <v>29</v>
      </c>
      <c r="F216" s="42" t="s">
        <v>51</v>
      </c>
      <c r="G216" s="42" t="s">
        <v>199</v>
      </c>
      <c r="H216" s="101">
        <f t="shared" si="9"/>
        <v>65</v>
      </c>
    </row>
    <row r="217" spans="1:8" ht="12.75">
      <c r="A217" s="31" t="s">
        <v>201</v>
      </c>
      <c r="B217" s="66" t="s">
        <v>236</v>
      </c>
      <c r="C217" s="42" t="s">
        <v>140</v>
      </c>
      <c r="D217" s="42" t="s">
        <v>177</v>
      </c>
      <c r="E217" s="40" t="s">
        <v>29</v>
      </c>
      <c r="F217" s="42" t="s">
        <v>51</v>
      </c>
      <c r="G217" s="42" t="s">
        <v>202</v>
      </c>
      <c r="H217" s="101">
        <f t="shared" si="9"/>
        <v>65</v>
      </c>
    </row>
    <row r="218" spans="1:8" ht="12.75">
      <c r="A218" s="31" t="s">
        <v>142</v>
      </c>
      <c r="B218" s="66" t="s">
        <v>236</v>
      </c>
      <c r="C218" s="42" t="s">
        <v>140</v>
      </c>
      <c r="D218" s="42" t="s">
        <v>177</v>
      </c>
      <c r="E218" s="40" t="s">
        <v>29</v>
      </c>
      <c r="F218" s="42" t="s">
        <v>51</v>
      </c>
      <c r="G218" s="42" t="s">
        <v>223</v>
      </c>
      <c r="H218" s="101">
        <f t="shared" si="9"/>
        <v>65</v>
      </c>
    </row>
    <row r="219" spans="1:8" ht="12.75">
      <c r="A219" s="31" t="s">
        <v>143</v>
      </c>
      <c r="B219" s="66" t="s">
        <v>236</v>
      </c>
      <c r="C219" s="42" t="s">
        <v>140</v>
      </c>
      <c r="D219" s="42" t="s">
        <v>177</v>
      </c>
      <c r="E219" s="40" t="s">
        <v>29</v>
      </c>
      <c r="F219" s="42" t="s">
        <v>51</v>
      </c>
      <c r="G219" s="42" t="s">
        <v>224</v>
      </c>
      <c r="H219" s="101">
        <f>'прилож. № 7(4)'!G219</f>
        <v>65</v>
      </c>
    </row>
    <row r="220" spans="1:8" ht="38.25" customHeight="1">
      <c r="A220" s="85" t="s">
        <v>103</v>
      </c>
      <c r="B220" s="66" t="s">
        <v>236</v>
      </c>
      <c r="C220" s="67" t="s">
        <v>254</v>
      </c>
      <c r="D220" s="67" t="s">
        <v>198</v>
      </c>
      <c r="E220" s="67" t="s">
        <v>68</v>
      </c>
      <c r="F220" s="67" t="s">
        <v>199</v>
      </c>
      <c r="G220" s="67" t="s">
        <v>199</v>
      </c>
      <c r="H220" s="100">
        <f aca="true" t="shared" si="10" ref="H220:H228">H221</f>
        <v>189</v>
      </c>
    </row>
    <row r="221" spans="1:8" ht="12.75">
      <c r="A221" s="85" t="s">
        <v>27</v>
      </c>
      <c r="B221" s="66" t="s">
        <v>236</v>
      </c>
      <c r="C221" s="67" t="s">
        <v>254</v>
      </c>
      <c r="D221" s="67" t="s">
        <v>232</v>
      </c>
      <c r="E221" s="67" t="s">
        <v>68</v>
      </c>
      <c r="F221" s="67" t="s">
        <v>199</v>
      </c>
      <c r="G221" s="67" t="s">
        <v>199</v>
      </c>
      <c r="H221" s="100">
        <f t="shared" si="10"/>
        <v>189</v>
      </c>
    </row>
    <row r="222" spans="1:8" ht="12.75">
      <c r="A222" s="85" t="s">
        <v>62</v>
      </c>
      <c r="B222" s="66" t="s">
        <v>236</v>
      </c>
      <c r="C222" s="67" t="s">
        <v>254</v>
      </c>
      <c r="D222" s="67" t="s">
        <v>232</v>
      </c>
      <c r="E222" s="86" t="s">
        <v>64</v>
      </c>
      <c r="F222" s="67" t="s">
        <v>199</v>
      </c>
      <c r="G222" s="67" t="s">
        <v>199</v>
      </c>
      <c r="H222" s="100">
        <f t="shared" si="10"/>
        <v>189</v>
      </c>
    </row>
    <row r="223" spans="1:8" ht="24">
      <c r="A223" s="31" t="s">
        <v>69</v>
      </c>
      <c r="B223" s="66" t="s">
        <v>236</v>
      </c>
      <c r="C223" s="42" t="s">
        <v>254</v>
      </c>
      <c r="D223" s="42" t="s">
        <v>232</v>
      </c>
      <c r="E223" s="87" t="s">
        <v>65</v>
      </c>
      <c r="F223" s="42" t="s">
        <v>199</v>
      </c>
      <c r="G223" s="42" t="s">
        <v>199</v>
      </c>
      <c r="H223" s="101">
        <f t="shared" si="10"/>
        <v>189</v>
      </c>
    </row>
    <row r="224" spans="1:8" ht="24">
      <c r="A224" s="89" t="s">
        <v>316</v>
      </c>
      <c r="B224" s="66" t="s">
        <v>236</v>
      </c>
      <c r="C224" s="42" t="s">
        <v>254</v>
      </c>
      <c r="D224" s="42" t="s">
        <v>232</v>
      </c>
      <c r="E224" s="87" t="s">
        <v>66</v>
      </c>
      <c r="F224" s="42" t="s">
        <v>199</v>
      </c>
      <c r="G224" s="42" t="s">
        <v>199</v>
      </c>
      <c r="H224" s="101">
        <f>H225</f>
        <v>189</v>
      </c>
    </row>
    <row r="225" spans="1:8" ht="12.75">
      <c r="A225" s="31" t="s">
        <v>31</v>
      </c>
      <c r="B225" s="66" t="s">
        <v>236</v>
      </c>
      <c r="C225" s="42" t="s">
        <v>254</v>
      </c>
      <c r="D225" s="42" t="s">
        <v>232</v>
      </c>
      <c r="E225" s="40" t="s">
        <v>30</v>
      </c>
      <c r="F225" s="42" t="s">
        <v>199</v>
      </c>
      <c r="G225" s="42" t="s">
        <v>199</v>
      </c>
      <c r="H225" s="101">
        <f>H226</f>
        <v>189</v>
      </c>
    </row>
    <row r="226" spans="1:8" ht="12.75">
      <c r="A226" s="31" t="s">
        <v>31</v>
      </c>
      <c r="B226" s="66" t="s">
        <v>236</v>
      </c>
      <c r="C226" s="42" t="s">
        <v>254</v>
      </c>
      <c r="D226" s="42" t="s">
        <v>232</v>
      </c>
      <c r="E226" s="40" t="s">
        <v>30</v>
      </c>
      <c r="F226" s="42" t="s">
        <v>52</v>
      </c>
      <c r="G226" s="42" t="s">
        <v>199</v>
      </c>
      <c r="H226" s="101">
        <f t="shared" si="10"/>
        <v>189</v>
      </c>
    </row>
    <row r="227" spans="1:8" ht="12.75">
      <c r="A227" s="31" t="s">
        <v>201</v>
      </c>
      <c r="B227" s="67" t="s">
        <v>236</v>
      </c>
      <c r="C227" s="42" t="s">
        <v>254</v>
      </c>
      <c r="D227" s="42" t="s">
        <v>232</v>
      </c>
      <c r="E227" s="40" t="s">
        <v>30</v>
      </c>
      <c r="F227" s="42" t="s">
        <v>52</v>
      </c>
      <c r="G227" s="42" t="s">
        <v>202</v>
      </c>
      <c r="H227" s="101">
        <f t="shared" si="10"/>
        <v>189</v>
      </c>
    </row>
    <row r="228" spans="1:8" ht="12.75">
      <c r="A228" s="31" t="s">
        <v>32</v>
      </c>
      <c r="B228" s="67" t="s">
        <v>236</v>
      </c>
      <c r="C228" s="42" t="s">
        <v>254</v>
      </c>
      <c r="D228" s="42" t="s">
        <v>232</v>
      </c>
      <c r="E228" s="40" t="s">
        <v>30</v>
      </c>
      <c r="F228" s="42" t="s">
        <v>52</v>
      </c>
      <c r="G228" s="40">
        <v>250</v>
      </c>
      <c r="H228" s="101">
        <f t="shared" si="10"/>
        <v>189</v>
      </c>
    </row>
    <row r="229" spans="1:8" ht="24">
      <c r="A229" s="31" t="s">
        <v>310</v>
      </c>
      <c r="B229" s="67" t="s">
        <v>236</v>
      </c>
      <c r="C229" s="42" t="s">
        <v>254</v>
      </c>
      <c r="D229" s="42" t="s">
        <v>232</v>
      </c>
      <c r="E229" s="40" t="s">
        <v>30</v>
      </c>
      <c r="F229" s="42" t="s">
        <v>52</v>
      </c>
      <c r="G229" s="40">
        <v>251</v>
      </c>
      <c r="H229" s="101">
        <f>'прилож. № 7(4)'!G229</f>
        <v>189</v>
      </c>
    </row>
  </sheetData>
  <sheetProtection/>
  <mergeCells count="4">
    <mergeCell ref="A3:H3"/>
    <mergeCell ref="A1:H1"/>
    <mergeCell ref="A4:H4"/>
    <mergeCell ref="A2:H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62.75390625" style="0" customWidth="1"/>
    <col min="2" max="2" width="21.625" style="0" customWidth="1"/>
    <col min="3" max="3" width="8.375" style="0" customWidth="1"/>
  </cols>
  <sheetData>
    <row r="1" spans="1:3" ht="16.5" customHeight="1">
      <c r="A1" s="103"/>
      <c r="B1" s="135" t="s">
        <v>93</v>
      </c>
      <c r="C1" s="135"/>
    </row>
    <row r="2" spans="1:16" ht="30" customHeight="1">
      <c r="A2" s="126" t="s">
        <v>322</v>
      </c>
      <c r="B2" s="136"/>
      <c r="C2" s="13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3" ht="17.25" customHeight="1">
      <c r="A3" s="140" t="s">
        <v>355</v>
      </c>
      <c r="B3" s="140"/>
      <c r="C3" s="140"/>
    </row>
    <row r="4" spans="1:3" ht="26.25" customHeight="1">
      <c r="A4" s="137" t="s">
        <v>333</v>
      </c>
      <c r="B4" s="137"/>
      <c r="C4" s="137"/>
    </row>
    <row r="5" spans="1:6" ht="15" customHeight="1">
      <c r="A5" s="103"/>
      <c r="B5" s="138" t="s">
        <v>169</v>
      </c>
      <c r="C5" s="139"/>
      <c r="F5" s="13"/>
    </row>
    <row r="6" spans="1:3" ht="27" customHeight="1">
      <c r="A6" s="104" t="s">
        <v>181</v>
      </c>
      <c r="B6" s="104" t="s">
        <v>237</v>
      </c>
      <c r="C6" s="104" t="s">
        <v>168</v>
      </c>
    </row>
    <row r="7" spans="1:3" ht="36" hidden="1">
      <c r="A7" s="105" t="s">
        <v>238</v>
      </c>
      <c r="B7" s="106" t="s">
        <v>259</v>
      </c>
      <c r="C7" s="107" t="e">
        <f>8:8+#REF!</f>
        <v>#REF!</v>
      </c>
    </row>
    <row r="8" spans="1:3" ht="61.5" customHeight="1" hidden="1">
      <c r="A8" s="105" t="s">
        <v>239</v>
      </c>
      <c r="B8" s="108" t="s">
        <v>260</v>
      </c>
      <c r="C8" s="109" t="e">
        <f>C9+#REF!</f>
        <v>#REF!</v>
      </c>
    </row>
    <row r="9" spans="1:3" ht="29.25" customHeight="1" hidden="1">
      <c r="A9" s="105" t="s">
        <v>240</v>
      </c>
      <c r="B9" s="108" t="s">
        <v>261</v>
      </c>
      <c r="C9" s="109">
        <f>C10</f>
        <v>0</v>
      </c>
    </row>
    <row r="10" spans="1:3" ht="32.25" customHeight="1" hidden="1">
      <c r="A10" s="105" t="s">
        <v>241</v>
      </c>
      <c r="B10" s="108" t="s">
        <v>262</v>
      </c>
      <c r="C10" s="109"/>
    </row>
    <row r="11" spans="1:3" ht="12.75">
      <c r="A11" s="110" t="s">
        <v>289</v>
      </c>
      <c r="B11" s="108" t="s">
        <v>290</v>
      </c>
      <c r="C11" s="111">
        <f>-('прилож.№ 1'!C72-'прилож. № 7(4)'!G7)</f>
        <v>4875.699999999998</v>
      </c>
    </row>
    <row r="12" spans="1:3" ht="24">
      <c r="A12" s="110" t="s">
        <v>317</v>
      </c>
      <c r="B12" s="112" t="s">
        <v>290</v>
      </c>
      <c r="C12" s="111">
        <f>-(-(C13)-(C18))</f>
        <v>0</v>
      </c>
    </row>
    <row r="13" spans="1:3" ht="12.75">
      <c r="A13" s="113" t="s">
        <v>37</v>
      </c>
      <c r="B13" s="112" t="s">
        <v>79</v>
      </c>
      <c r="C13" s="111">
        <f>C14-C16</f>
        <v>1600</v>
      </c>
    </row>
    <row r="14" spans="1:3" ht="12.75">
      <c r="A14" s="105" t="s">
        <v>36</v>
      </c>
      <c r="B14" s="108" t="s">
        <v>80</v>
      </c>
      <c r="C14" s="114">
        <f>C15</f>
        <v>1600</v>
      </c>
    </row>
    <row r="15" spans="1:3" ht="24">
      <c r="A15" s="105" t="s">
        <v>351</v>
      </c>
      <c r="B15" s="108" t="s">
        <v>78</v>
      </c>
      <c r="C15" s="114">
        <v>1600</v>
      </c>
    </row>
    <row r="16" spans="1:3" ht="24" hidden="1">
      <c r="A16" s="105" t="s">
        <v>40</v>
      </c>
      <c r="B16" s="108" t="s">
        <v>81</v>
      </c>
      <c r="C16" s="114">
        <f>+C17</f>
        <v>0</v>
      </c>
    </row>
    <row r="17" spans="1:3" ht="24" hidden="1">
      <c r="A17" s="105" t="s">
        <v>82</v>
      </c>
      <c r="B17" s="108" t="s">
        <v>77</v>
      </c>
      <c r="C17" s="115"/>
    </row>
    <row r="18" spans="1:3" ht="24">
      <c r="A18" s="116" t="s">
        <v>147</v>
      </c>
      <c r="B18" s="117" t="s">
        <v>146</v>
      </c>
      <c r="C18" s="118">
        <f>-(C19-C21)</f>
        <v>-1600</v>
      </c>
    </row>
    <row r="19" spans="1:3" ht="24" hidden="1">
      <c r="A19" s="119" t="s">
        <v>149</v>
      </c>
      <c r="B19" s="120" t="s">
        <v>150</v>
      </c>
      <c r="C19" s="115">
        <f>C20</f>
        <v>0</v>
      </c>
    </row>
    <row r="20" spans="1:3" ht="24" hidden="1">
      <c r="A20" s="119" t="s">
        <v>151</v>
      </c>
      <c r="B20" s="120" t="s">
        <v>144</v>
      </c>
      <c r="C20" s="115"/>
    </row>
    <row r="21" spans="1:3" ht="24">
      <c r="A21" s="119" t="s">
        <v>152</v>
      </c>
      <c r="B21" s="120" t="s">
        <v>153</v>
      </c>
      <c r="C21" s="115">
        <f>C22</f>
        <v>-1600</v>
      </c>
    </row>
    <row r="22" spans="1:3" ht="24">
      <c r="A22" s="119" t="s">
        <v>352</v>
      </c>
      <c r="B22" s="120" t="s">
        <v>145</v>
      </c>
      <c r="C22" s="115">
        <v>-1600</v>
      </c>
    </row>
    <row r="23" spans="1:3" ht="12.75">
      <c r="A23" s="113" t="s">
        <v>148</v>
      </c>
      <c r="B23" s="112" t="s">
        <v>86</v>
      </c>
      <c r="C23" s="118">
        <f>(C24)+(C28)</f>
        <v>4875.699999999997</v>
      </c>
    </row>
    <row r="24" spans="1:3" ht="12.75">
      <c r="A24" s="109" t="s">
        <v>242</v>
      </c>
      <c r="B24" s="108" t="s">
        <v>89</v>
      </c>
      <c r="C24" s="115">
        <f>C25</f>
        <v>-8568.900000000001</v>
      </c>
    </row>
    <row r="25" spans="1:3" ht="12.75">
      <c r="A25" s="109" t="s">
        <v>243</v>
      </c>
      <c r="B25" s="108" t="s">
        <v>87</v>
      </c>
      <c r="C25" s="115">
        <f>C26</f>
        <v>-8568.900000000001</v>
      </c>
    </row>
    <row r="26" spans="1:3" ht="12.75">
      <c r="A26" s="105" t="s">
        <v>244</v>
      </c>
      <c r="B26" s="108" t="s">
        <v>88</v>
      </c>
      <c r="C26" s="115">
        <f>C27</f>
        <v>-8568.900000000001</v>
      </c>
    </row>
    <row r="27" spans="1:3" ht="12.75">
      <c r="A27" s="105" t="s">
        <v>353</v>
      </c>
      <c r="B27" s="108" t="s">
        <v>94</v>
      </c>
      <c r="C27" s="115">
        <f>-('прилож.№ 1'!C72+'источники 13(6)'!C13)</f>
        <v>-8568.900000000001</v>
      </c>
    </row>
    <row r="28" spans="1:3" ht="12.75">
      <c r="A28" s="109" t="s">
        <v>245</v>
      </c>
      <c r="B28" s="108" t="s">
        <v>96</v>
      </c>
      <c r="C28" s="114">
        <f>C29</f>
        <v>13444.599999999999</v>
      </c>
    </row>
    <row r="29" spans="1:3" ht="12.75">
      <c r="A29" s="109" t="s">
        <v>246</v>
      </c>
      <c r="B29" s="108" t="s">
        <v>95</v>
      </c>
      <c r="C29" s="114">
        <f>C30</f>
        <v>13444.599999999999</v>
      </c>
    </row>
    <row r="30" spans="1:3" ht="12.75">
      <c r="A30" s="105" t="s">
        <v>247</v>
      </c>
      <c r="B30" s="108" t="s">
        <v>97</v>
      </c>
      <c r="C30" s="114">
        <f>C31</f>
        <v>13444.599999999999</v>
      </c>
    </row>
    <row r="31" spans="1:3" ht="12.75">
      <c r="A31" s="105" t="s">
        <v>354</v>
      </c>
      <c r="B31" s="108" t="s">
        <v>98</v>
      </c>
      <c r="C31" s="114">
        <f>'прилож. № 7(4)'!G7-('источники 13(6)'!C18)</f>
        <v>13444.599999999999</v>
      </c>
    </row>
    <row r="32" spans="3:4" ht="12.75">
      <c r="C32" s="17"/>
      <c r="D32" s="11"/>
    </row>
    <row r="33" spans="1:6" ht="9.75" customHeight="1">
      <c r="A33" s="9"/>
      <c r="B33" s="9"/>
      <c r="C33" s="8"/>
      <c r="D33" s="8"/>
      <c r="E33" s="8"/>
      <c r="F33" s="8"/>
    </row>
    <row r="34" spans="1:6" ht="15.75">
      <c r="A34" s="6"/>
      <c r="B34" s="8"/>
      <c r="C34" s="8"/>
      <c r="D34" s="8"/>
      <c r="E34" s="8"/>
      <c r="F34" s="8"/>
    </row>
    <row r="35" spans="1:6" ht="15.75">
      <c r="A35" s="6"/>
      <c r="B35" s="8"/>
      <c r="C35" s="8"/>
      <c r="D35" s="8"/>
      <c r="E35" s="8"/>
      <c r="F35" s="8"/>
    </row>
    <row r="36" spans="1:6" ht="11.25" customHeight="1">
      <c r="A36" s="9"/>
      <c r="B36" s="9"/>
      <c r="C36" s="8"/>
      <c r="D36" s="8"/>
      <c r="E36" s="8"/>
      <c r="F36" s="8"/>
    </row>
    <row r="37" spans="1:6" ht="15.75">
      <c r="A37" s="6"/>
      <c r="B37" s="8"/>
      <c r="C37" s="8"/>
      <c r="D37" s="8"/>
      <c r="E37" s="8"/>
      <c r="F37" s="8"/>
    </row>
    <row r="38" spans="1:6" ht="15.75">
      <c r="A38" s="6"/>
      <c r="B38" s="8"/>
      <c r="C38" s="8"/>
      <c r="D38" s="8"/>
      <c r="E38" s="8"/>
      <c r="F38" s="8"/>
    </row>
    <row r="39" ht="15">
      <c r="A39" s="7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2015-12-29T06:40:04Z</cp:lastPrinted>
  <dcterms:created xsi:type="dcterms:W3CDTF">2006-07-12T12:33:21Z</dcterms:created>
  <dcterms:modified xsi:type="dcterms:W3CDTF">2015-12-30T00:54:22Z</dcterms:modified>
  <cp:category/>
  <cp:version/>
  <cp:contentType/>
  <cp:contentStatus/>
</cp:coreProperties>
</file>