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прилож.№ 1" sheetId="1" r:id="rId1"/>
    <sheet name="прил. № 2" sheetId="2" r:id="rId2"/>
    <sheet name="прил.№ 3" sheetId="3" r:id="rId3"/>
    <sheet name="прилож.№ 4" sheetId="4" r:id="rId4"/>
    <sheet name="прилож. № 5" sheetId="5" r:id="rId5"/>
    <sheet name="прил. № 6" sheetId="6" r:id="rId6"/>
    <sheet name="Прил.7 Прогр. мун.вн.заимст." sheetId="7" r:id="rId7"/>
    <sheet name="источники 8" sheetId="8" r:id="rId8"/>
  </sheets>
  <definedNames>
    <definedName name="_xlnm.Print_Area" localSheetId="1">'прил. № 2'!$A$1:$C$22</definedName>
    <definedName name="_xlnm.Print_Area" localSheetId="5">'прил. № 6'!$A$1:$G$161</definedName>
    <definedName name="_xlnm.Print_Area" localSheetId="0">'прилож.№ 1'!$A$1:$C$72</definedName>
  </definedNames>
  <calcPr fullCalcOnLoad="1"/>
</workbook>
</file>

<file path=xl/sharedStrings.xml><?xml version="1.0" encoding="utf-8"?>
<sst xmlns="http://schemas.openxmlformats.org/spreadsheetml/2006/main" count="2078" uniqueCount="391">
  <si>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</si>
  <si>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</si>
  <si>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</si>
  <si>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Администрация Дзержинского муниципального образования - Администрация сельского поселения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</si>
  <si>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</si>
  <si>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</si>
  <si>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</si>
  <si>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</si>
  <si>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</si>
  <si>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</si>
  <si>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</si>
  <si>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</si>
  <si>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</si>
  <si>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</si>
  <si>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</si>
  <si>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</si>
  <si>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</si>
  <si>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 xml:space="preserve">                                                                                    Приложение № 5</t>
  </si>
  <si>
    <t>Приложение № 2</t>
  </si>
  <si>
    <t xml:space="preserve">                                                                                    Приложение № 6</t>
  </si>
  <si>
    <t xml:space="preserve">Прогнозируемые доходы Дзержинского муниципального образования на 2016 год </t>
  </si>
  <si>
    <t xml:space="preserve">РАСПРЕДЕЛЕНИЕ БЮДЖЕТНЫХ АССИГНОВАНИЙ ПО РАЗДЕЛАМ, ПОДРАЗДЕЛАМ КЛАССИФИКАЦИИ РАСХОДОВ БЮДЖЕТОВ НА 2016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</si>
  <si>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2016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</si>
  <si>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2016 ГОД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</si>
  <si>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2016 год.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</si>
  <si>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</si>
  <si>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</si>
  <si>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</si>
  <si>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</si>
  <si>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</si>
  <si>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</si>
  <si>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</si>
  <si>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</si>
  <si>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</si>
  <si>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</si>
  <si>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</si>
  <si>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</si>
  <si>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</si>
  <si>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выравнивание бюджетной обеспеченности (районный фонд финансовой поддержки)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</si>
  <si>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</si>
  <si>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</si>
  <si>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</si>
  <si>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Дотации бюджетам сельских поселений на выравнивание бюджетной обеспеченности (областной фонд финансовой поддержки)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</si>
  <si>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</si>
  <si>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</si>
  <si>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</si>
  <si>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</si>
  <si>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</si>
  <si>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</si>
  <si>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</si>
  <si>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муниципальных образований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</si>
  <si>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</si>
  <si>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</si>
  <si>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</si>
  <si>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</si>
  <si>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</si>
  <si>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</si>
  <si>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</si>
  <si>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</si>
  <si>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</si>
  <si>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</si>
  <si>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</si>
  <si>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</si>
  <si>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</si>
  <si>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</si>
  <si>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</si>
  <si>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</si>
  <si>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</si>
  <si>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</si>
  <si>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</si>
  <si>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</si>
  <si>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</si>
  <si>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</si>
  <si>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</si>
  <si>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</si>
  <si>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</si>
  <si>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</si>
  <si>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</si>
  <si>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</si>
  <si>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</si>
  <si>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</si>
  <si>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</si>
  <si>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Код  главного администратора</t>
  </si>
  <si>
    <t>БК источников финансирования дефицита бюджета</t>
  </si>
  <si>
    <t xml:space="preserve">Наименование </t>
  </si>
  <si>
    <t xml:space="preserve">Перечень главных администраторов доходов местного бюджета </t>
  </si>
  <si>
    <t xml:space="preserve">Перечень главных администраторов источников финансирования дефицита местного бюджета </t>
  </si>
  <si>
    <t>720 01 02 00 00 10 0000 810</t>
  </si>
  <si>
    <t>720 01 02 00 00 00 0000 800</t>
  </si>
  <si>
    <t xml:space="preserve">Погашение бюджетами поселений кредитов от кредитных организаций  в валюте Российской Федерации </t>
  </si>
  <si>
    <t>ПР</t>
  </si>
  <si>
    <t>Прочие межбюджетные трансферты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</si>
  <si>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</si>
  <si>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</si>
  <si>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</si>
  <si>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</si>
  <si>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</si>
  <si>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</si>
  <si>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</si>
  <si>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</si>
  <si>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</si>
  <si>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</si>
  <si>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</si>
  <si>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</si>
  <si>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</si>
  <si>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</si>
  <si>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</si>
  <si>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</si>
  <si>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</si>
  <si>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720 2 02 02000 00 0000 151</t>
  </si>
  <si>
    <t>720 2 02 02999 00 0000 151</t>
  </si>
  <si>
    <t>720 2 02 02999 10 0000 151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</si>
  <si>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</si>
  <si>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</si>
  <si>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</si>
  <si>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</si>
  <si>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</si>
  <si>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</si>
  <si>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</si>
  <si>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</si>
  <si>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</si>
  <si>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</si>
  <si>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3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</si>
  <si>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</si>
  <si>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</si>
  <si>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</si>
  <si>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</si>
  <si>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</si>
  <si>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</si>
  <si>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</si>
  <si>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</si>
  <si>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</si>
  <si>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</si>
  <si>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</si>
  <si>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</si>
  <si>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</si>
  <si>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</si>
  <si>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</si>
  <si>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</si>
  <si>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</si>
  <si>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</si>
  <si>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</si>
  <si>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</si>
  <si>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</si>
  <si>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</si>
  <si>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</si>
  <si>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</si>
  <si>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</si>
  <si>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</si>
  <si>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</si>
  <si>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720 2 02 01000 00 0000 151</t>
  </si>
  <si>
    <t>720 2 02 01001 00 0000 151</t>
  </si>
  <si>
    <t>720 2 02 01001 10 0000 151</t>
  </si>
  <si>
    <t>720 2 02 01003 00 0000 151</t>
  </si>
  <si>
    <t>720 2 02 01003 10 0000 151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</si>
  <si>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</si>
  <si>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</si>
  <si>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тыс. руб.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</si>
  <si>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</si>
  <si>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</si>
  <si>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</si>
  <si>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</si>
  <si>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</si>
  <si>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</si>
  <si>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</si>
  <si>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</si>
  <si>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</si>
  <si>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</si>
  <si>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</si>
  <si>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</si>
  <si>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</si>
  <si>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</si>
  <si>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</si>
  <si>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</si>
  <si>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</si>
  <si>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</si>
  <si>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</si>
  <si>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</si>
  <si>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</si>
  <si>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</si>
  <si>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</si>
  <si>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</si>
  <si>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</si>
  <si>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</si>
  <si>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</si>
  <si>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</si>
  <si>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</si>
  <si>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</si>
  <si>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</si>
  <si>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</si>
  <si>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</si>
  <si>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</si>
  <si>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</si>
  <si>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</si>
  <si>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</si>
  <si>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</si>
  <si>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</si>
  <si>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</si>
  <si>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</si>
  <si>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</si>
  <si>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</si>
  <si>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</si>
  <si>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</si>
  <si>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</si>
  <si>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</si>
  <si>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</si>
  <si>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</si>
  <si>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</si>
  <si>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</si>
  <si>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БК дохода</t>
  </si>
  <si>
    <t>Наименование дохода</t>
  </si>
  <si>
    <t>707</t>
  </si>
  <si>
    <t xml:space="preserve"> 06 01 02 00 10 0000 430 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</si>
  <si>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</si>
  <si>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</si>
  <si>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Отклон</t>
  </si>
  <si>
    <t>СОЦИАЛЬНАЯ  ПОЛИТИКА</t>
  </si>
  <si>
    <t>ИТОГО РАСХОДОВ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</si>
  <si>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</si>
  <si>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</si>
  <si>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114 06010 10 0000 420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</si>
  <si>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</si>
  <si>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</si>
  <si>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</si>
  <si>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</si>
  <si>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</si>
  <si>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</si>
  <si>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</si>
  <si>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</si>
  <si>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</si>
  <si>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</si>
  <si>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</si>
  <si>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</si>
  <si>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</si>
  <si>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</si>
  <si>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</si>
  <si>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</si>
  <si>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</si>
  <si>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</si>
  <si>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</si>
  <si>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</si>
  <si>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</si>
  <si>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</si>
  <si>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</si>
  <si>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</si>
  <si>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</si>
  <si>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</si>
  <si>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</si>
  <si>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</si>
  <si>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</si>
  <si>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</si>
  <si>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</si>
  <si>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</si>
  <si>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</si>
  <si>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</si>
  <si>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</si>
  <si>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Невыясненные поступления, зачисляемые в бюджеты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</si>
  <si>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</si>
  <si>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720 1 11 05013 10 0000 120</t>
  </si>
  <si>
    <t>720 1 11 05010 00 0000 120</t>
  </si>
  <si>
    <t>720 1 11 00000 00 0000 000</t>
  </si>
  <si>
    <t>720 1 11 05000 00 0000 120</t>
  </si>
  <si>
    <t>1 11 05013 10 0000 120</t>
  </si>
  <si>
    <t xml:space="preserve"> 1 14 06013 10 0000 430</t>
  </si>
  <si>
    <t>720 1 14 00000 00 0000 000</t>
  </si>
  <si>
    <t>720 1 14 06000 00 0000 430</t>
  </si>
  <si>
    <t>720 1 14 06010 00 0000 430</t>
  </si>
  <si>
    <t>720 1 14 06013 10 0000 430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</si>
  <si>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</si>
  <si>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</si>
  <si>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t>Администрация Дзержинского муниципального образования -  Администрация сельского поселения</t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</si>
  <si>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</si>
  <si>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 xml:space="preserve">            Приложение № 7</t>
  </si>
  <si>
    <t>Приложение № 8</t>
  </si>
  <si>
    <t>Объем привлечения         в 2016г.</t>
  </si>
  <si>
    <t>Объем погашения         в 2016г.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</si>
  <si>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</si>
  <si>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</si>
  <si>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</si>
  <si>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</si>
  <si>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</si>
  <si>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</si>
  <si>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</si>
  <si>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</si>
  <si>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</si>
  <si>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</si>
  <si>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Программа муниципальных внутренних заимствований Дзержинского муниципального образования на 2016 год</t>
  </si>
  <si>
    <t>91.1.00.6001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</si>
  <si>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</si>
  <si>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</si>
  <si>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</si>
  <si>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</si>
  <si>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</si>
  <si>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</si>
  <si>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</si>
  <si>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</si>
  <si>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</si>
  <si>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</si>
  <si>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</si>
  <si>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</si>
  <si>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</si>
  <si>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</si>
  <si>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</si>
  <si>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91.1.00.09905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</si>
  <si>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</si>
  <si>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</si>
  <si>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</si>
  <si>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</si>
  <si>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</si>
  <si>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</si>
  <si>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</si>
  <si>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</si>
  <si>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</si>
  <si>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</si>
  <si>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</si>
  <si>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</si>
  <si>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</si>
  <si>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</si>
  <si>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</si>
  <si>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</si>
  <si>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</si>
  <si>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</si>
  <si>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</si>
  <si>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</si>
  <si>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</si>
  <si>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</si>
  <si>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</si>
  <si>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</si>
  <si>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</si>
  <si>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</si>
  <si>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</si>
  <si>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</si>
  <si>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</si>
  <si>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</si>
  <si>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</si>
  <si>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720 2 02 03000 00 0000151</t>
  </si>
  <si>
    <t>720 2 02 03024 00 0000151</t>
  </si>
  <si>
    <t>720 2 02 03024 10 0000151</t>
  </si>
  <si>
    <t>1 08 04020 01 1000110</t>
  </si>
  <si>
    <t>1 08 04020 01 4000110</t>
  </si>
  <si>
    <t>1 11 09045 10 0000120</t>
  </si>
  <si>
    <t>1 16 51040 02 0000140</t>
  </si>
  <si>
    <t>1 17 01050 10 0000180</t>
  </si>
  <si>
    <t>1 17 05050 10 0000180</t>
  </si>
  <si>
    <t xml:space="preserve"> 2 02 01001 10 0000151</t>
  </si>
  <si>
    <t xml:space="preserve"> 2 02 01003 10 0000151</t>
  </si>
  <si>
    <t xml:space="preserve"> 2 02 02999 10 0000151</t>
  </si>
  <si>
    <t>2 02 03024 10 0000151</t>
  </si>
  <si>
    <t>2 08 05000 10  0000180</t>
  </si>
  <si>
    <t>2 19 05000 10 0000151</t>
  </si>
  <si>
    <t xml:space="preserve">      к решению Думы "О бюджете Дзержинского муниципального образования на 2016 год"</t>
  </si>
  <si>
    <t xml:space="preserve"> к решению Думы "О бюджете Дзержинского муниципального образования на 2016 год"</t>
  </si>
  <si>
    <t>01 02 00 00 10 0000710</t>
  </si>
  <si>
    <t>01 02 00 00 10 0000810</t>
  </si>
  <si>
    <t>01 03 01 00 10 0000710</t>
  </si>
  <si>
    <t>01 03 01 00 10 0000810</t>
  </si>
  <si>
    <t>720 01 02 00 00 00 0000000</t>
  </si>
  <si>
    <t>720 01 02 00 00 00 0000700</t>
  </si>
  <si>
    <t>720 01 02 00 00 10 0000710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</si>
  <si>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</si>
  <si>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</si>
  <si>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</si>
  <si>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</si>
  <si>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</si>
  <si>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</si>
  <si>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</si>
  <si>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</si>
  <si>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</si>
  <si>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</si>
  <si>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</si>
  <si>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</si>
  <si>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</si>
  <si>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</si>
  <si>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</si>
  <si>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</si>
  <si>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</si>
  <si>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</si>
  <si>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</si>
  <si>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</si>
  <si>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</si>
  <si>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</si>
  <si>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</si>
  <si>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</si>
  <si>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</si>
  <si>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</si>
  <si>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</si>
  <si>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</si>
  <si>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</si>
  <si>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</si>
  <si>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</si>
  <si>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 xml:space="preserve"> " 23  "  декабря  2015 г.  № 36/153-дсп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</si>
</sst>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69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69" fontId="8" fillId="0" borderId="10" xfId="0" applyNumberFormat="1" applyFont="1" applyBorder="1" applyAlignment="1">
      <alignment horizontal="right" shrinkToFit="1"/>
    </xf>
    <xf numFmtId="169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9" fontId="1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>
      <alignment wrapText="1"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69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69" fontId="19" fillId="0" borderId="10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69" fontId="19" fillId="0" borderId="10" xfId="0" applyNumberFormat="1" applyFont="1" applyBorder="1" applyAlignment="1">
      <alignment/>
    </xf>
    <xf numFmtId="169" fontId="19" fillId="0" borderId="14" xfId="0" applyNumberFormat="1" applyFont="1" applyBorder="1" applyAlignment="1">
      <alignment/>
    </xf>
    <xf numFmtId="169" fontId="8" fillId="0" borderId="14" xfId="0" applyNumberFormat="1" applyFont="1" applyBorder="1" applyAlignment="1">
      <alignment/>
    </xf>
    <xf numFmtId="169" fontId="8" fillId="0" borderId="14" xfId="0" applyNumberFormat="1" applyFont="1" applyFill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69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69" fontId="8" fillId="0" borderId="10" xfId="54" applyNumberFormat="1" applyFont="1" applyBorder="1">
      <alignment/>
      <protection/>
    </xf>
    <xf numFmtId="169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69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5" xfId="54" applyFont="1" applyBorder="1" applyAlignment="1">
      <alignment horizontal="right"/>
      <protection/>
    </xf>
    <xf numFmtId="0" fontId="20" fillId="0" borderId="15" xfId="0" applyFont="1" applyBorder="1" applyAlignment="1">
      <alignment horizontal="right"/>
    </xf>
    <xf numFmtId="0" fontId="8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66.125" style="2" customWidth="1"/>
    <col min="2" max="2" width="21.75390625" style="2" customWidth="1"/>
    <col min="3" max="3" width="8.75390625" style="2" customWidth="1"/>
    <col min="4" max="16384" width="9.125" style="2" customWidth="1"/>
  </cols>
  <sheetData>
    <row r="1" spans="1:3" ht="15.75">
      <c r="A1" s="164" t="s">
        <v>162</v>
      </c>
      <c r="B1" s="164"/>
      <c r="C1" s="164"/>
    </row>
    <row r="2" spans="1:3" ht="12.75" customHeight="1">
      <c r="A2" s="166" t="s">
        <v>350</v>
      </c>
      <c r="B2" s="166"/>
      <c r="C2" s="166"/>
    </row>
    <row r="3" spans="1:3" ht="12.75" customHeight="1">
      <c r="A3" s="167" t="s">
        <v>390</v>
      </c>
      <c r="B3" s="168"/>
      <c r="C3" s="168"/>
    </row>
    <row r="4" spans="1:3" ht="21.75" customHeight="1">
      <c r="A4" s="165" t="s">
        <v>20</v>
      </c>
      <c r="B4" s="165"/>
      <c r="C4" s="165"/>
    </row>
    <row r="5" spans="1:3" ht="25.5" customHeight="1">
      <c r="A5" s="47" t="s">
        <v>163</v>
      </c>
      <c r="B5" s="47" t="s">
        <v>164</v>
      </c>
      <c r="C5" s="47" t="s">
        <v>165</v>
      </c>
    </row>
    <row r="6" spans="1:4" ht="15.75">
      <c r="A6" s="48" t="s">
        <v>56</v>
      </c>
      <c r="B6" s="49" t="s">
        <v>311</v>
      </c>
      <c r="C6" s="50">
        <f>C7+C37</f>
        <v>6859</v>
      </c>
      <c r="D6" s="3"/>
    </row>
    <row r="7" spans="1:4" ht="15.75">
      <c r="A7" s="48" t="s">
        <v>116</v>
      </c>
      <c r="B7" s="49"/>
      <c r="C7" s="50">
        <f>C8+C13+C19+C23+C29+C33</f>
        <v>6859</v>
      </c>
      <c r="D7" s="3"/>
    </row>
    <row r="8" spans="1:3" ht="15.75">
      <c r="A8" s="59" t="s">
        <v>166</v>
      </c>
      <c r="B8" s="51" t="s">
        <v>312</v>
      </c>
      <c r="C8" s="52">
        <f>C9</f>
        <v>2499</v>
      </c>
    </row>
    <row r="9" spans="1:3" ht="15.75">
      <c r="A9" s="76" t="s">
        <v>167</v>
      </c>
      <c r="B9" s="53" t="s">
        <v>313</v>
      </c>
      <c r="C9" s="54">
        <f>+C11+C12+C10</f>
        <v>2499</v>
      </c>
    </row>
    <row r="10" spans="1:3" ht="48.75">
      <c r="A10" s="59" t="s">
        <v>97</v>
      </c>
      <c r="B10" s="53" t="s">
        <v>314</v>
      </c>
      <c r="C10" s="54">
        <v>2492</v>
      </c>
    </row>
    <row r="11" spans="1:3" ht="60.75">
      <c r="A11" s="59" t="s">
        <v>94</v>
      </c>
      <c r="B11" s="53" t="s">
        <v>315</v>
      </c>
      <c r="C11" s="54">
        <v>6</v>
      </c>
    </row>
    <row r="12" spans="1:7" ht="24.75">
      <c r="A12" s="59" t="s">
        <v>93</v>
      </c>
      <c r="B12" s="53" t="s">
        <v>316</v>
      </c>
      <c r="C12" s="54">
        <v>1</v>
      </c>
      <c r="E12" s="41"/>
      <c r="F12" s="13"/>
      <c r="G12" s="41"/>
    </row>
    <row r="13" spans="1:7" ht="24.75">
      <c r="A13" s="55" t="s">
        <v>112</v>
      </c>
      <c r="B13" s="56" t="s">
        <v>317</v>
      </c>
      <c r="C13" s="57">
        <f>C14</f>
        <v>295</v>
      </c>
      <c r="E13" s="41"/>
      <c r="F13" s="15"/>
      <c r="G13" s="41"/>
    </row>
    <row r="14" spans="1:7" ht="24.75">
      <c r="A14" s="55" t="s">
        <v>11</v>
      </c>
      <c r="B14" s="56" t="s">
        <v>318</v>
      </c>
      <c r="C14" s="57">
        <f>C15+C16+C17+C18</f>
        <v>295</v>
      </c>
      <c r="E14" s="41"/>
      <c r="F14" s="15"/>
      <c r="G14" s="41"/>
    </row>
    <row r="15" spans="1:7" ht="38.25" customHeight="1">
      <c r="A15" s="55" t="s">
        <v>27</v>
      </c>
      <c r="B15" s="56" t="s">
        <v>319</v>
      </c>
      <c r="C15" s="54">
        <v>114.5</v>
      </c>
      <c r="E15" s="41"/>
      <c r="F15" s="15"/>
      <c r="G15" s="41"/>
    </row>
    <row r="16" spans="1:3" ht="48.75">
      <c r="A16" s="55" t="s">
        <v>28</v>
      </c>
      <c r="B16" s="56" t="s">
        <v>320</v>
      </c>
      <c r="C16" s="54">
        <v>2.4</v>
      </c>
    </row>
    <row r="17" spans="1:3" ht="36.75" customHeight="1">
      <c r="A17" s="55" t="s">
        <v>29</v>
      </c>
      <c r="B17" s="56" t="s">
        <v>321</v>
      </c>
      <c r="C17" s="54">
        <v>177.4</v>
      </c>
    </row>
    <row r="18" spans="1:3" ht="36.75" customHeight="1">
      <c r="A18" s="55" t="s">
        <v>30</v>
      </c>
      <c r="B18" s="56" t="s">
        <v>322</v>
      </c>
      <c r="C18" s="54">
        <v>0.7</v>
      </c>
    </row>
    <row r="19" spans="1:3" ht="15.75" hidden="1">
      <c r="A19" s="76" t="s">
        <v>168</v>
      </c>
      <c r="B19" s="53" t="s">
        <v>106</v>
      </c>
      <c r="C19" s="54">
        <f>C20</f>
        <v>0</v>
      </c>
    </row>
    <row r="20" spans="1:3" ht="15.75" hidden="1">
      <c r="A20" s="76" t="s">
        <v>169</v>
      </c>
      <c r="B20" s="53" t="s">
        <v>107</v>
      </c>
      <c r="C20" s="54">
        <f>C21+C22</f>
        <v>0</v>
      </c>
    </row>
    <row r="21" spans="1:3" ht="15.75" hidden="1">
      <c r="A21" s="77" t="s">
        <v>169</v>
      </c>
      <c r="B21" s="53" t="s">
        <v>113</v>
      </c>
      <c r="C21" s="54"/>
    </row>
    <row r="22" spans="1:3" ht="24.75" hidden="1">
      <c r="A22" s="77" t="s">
        <v>114</v>
      </c>
      <c r="B22" s="53" t="s">
        <v>115</v>
      </c>
      <c r="C22" s="54"/>
    </row>
    <row r="23" spans="1:3" ht="15.75">
      <c r="A23" s="77" t="s">
        <v>170</v>
      </c>
      <c r="B23" s="53" t="s">
        <v>323</v>
      </c>
      <c r="C23" s="54">
        <f>C24+C26</f>
        <v>4045</v>
      </c>
    </row>
    <row r="24" spans="1:3" ht="15.75">
      <c r="A24" s="77" t="s">
        <v>171</v>
      </c>
      <c r="B24" s="53" t="s">
        <v>324</v>
      </c>
      <c r="C24" s="54">
        <f>C25</f>
        <v>780</v>
      </c>
    </row>
    <row r="25" spans="1:3" ht="24.75">
      <c r="A25" s="77" t="s">
        <v>25</v>
      </c>
      <c r="B25" s="53" t="s">
        <v>325</v>
      </c>
      <c r="C25" s="54">
        <v>780</v>
      </c>
    </row>
    <row r="26" spans="1:3" ht="15.75">
      <c r="A26" s="77" t="s">
        <v>172</v>
      </c>
      <c r="B26" s="53" t="s">
        <v>326</v>
      </c>
      <c r="C26" s="54">
        <f>C27+C28</f>
        <v>3265</v>
      </c>
    </row>
    <row r="27" spans="1:3" ht="24.75">
      <c r="A27" s="78" t="s">
        <v>26</v>
      </c>
      <c r="B27" s="53" t="s">
        <v>327</v>
      </c>
      <c r="C27" s="54">
        <v>2252</v>
      </c>
    </row>
    <row r="28" spans="1:3" ht="24.75">
      <c r="A28" s="55" t="s">
        <v>31</v>
      </c>
      <c r="B28" s="53" t="s">
        <v>328</v>
      </c>
      <c r="C28" s="54">
        <v>1013</v>
      </c>
    </row>
    <row r="29" spans="1:3" ht="15.75">
      <c r="A29" s="59" t="s">
        <v>32</v>
      </c>
      <c r="B29" s="60" t="s">
        <v>329</v>
      </c>
      <c r="C29" s="54">
        <f>C30</f>
        <v>20</v>
      </c>
    </row>
    <row r="30" spans="1:3" ht="24.75">
      <c r="A30" s="59" t="s">
        <v>4</v>
      </c>
      <c r="B30" s="60" t="s">
        <v>330</v>
      </c>
      <c r="C30" s="54">
        <f>C31</f>
        <v>20</v>
      </c>
    </row>
    <row r="31" spans="1:3" ht="36.75" customHeight="1">
      <c r="A31" s="59" t="s">
        <v>98</v>
      </c>
      <c r="B31" s="60" t="s">
        <v>331</v>
      </c>
      <c r="C31" s="54">
        <f>C32</f>
        <v>20</v>
      </c>
    </row>
    <row r="32" spans="1:3" ht="36.75" customHeight="1">
      <c r="A32" s="59" t="s">
        <v>98</v>
      </c>
      <c r="B32" s="60" t="s">
        <v>332</v>
      </c>
      <c r="C32" s="54">
        <v>20</v>
      </c>
    </row>
    <row r="33" spans="1:3" ht="24.75" hidden="1">
      <c r="A33" s="59" t="s">
        <v>58</v>
      </c>
      <c r="B33" s="61" t="s">
        <v>146</v>
      </c>
      <c r="C33" s="57">
        <f>C34</f>
        <v>0</v>
      </c>
    </row>
    <row r="34" spans="1:3" ht="15.75" hidden="1">
      <c r="A34" s="59" t="s">
        <v>59</v>
      </c>
      <c r="B34" s="61" t="s">
        <v>148</v>
      </c>
      <c r="C34" s="57">
        <f>C35</f>
        <v>0</v>
      </c>
    </row>
    <row r="35" spans="1:3" ht="15.75" hidden="1">
      <c r="A35" s="62" t="s">
        <v>67</v>
      </c>
      <c r="B35" s="61" t="s">
        <v>147</v>
      </c>
      <c r="C35" s="57">
        <f>C36</f>
        <v>0</v>
      </c>
    </row>
    <row r="36" spans="1:3" ht="24.75" hidden="1">
      <c r="A36" s="62" t="s">
        <v>68</v>
      </c>
      <c r="B36" s="61" t="s">
        <v>149</v>
      </c>
      <c r="C36" s="63"/>
    </row>
    <row r="37" spans="1:3" ht="15.75" hidden="1">
      <c r="A37" s="48" t="s">
        <v>117</v>
      </c>
      <c r="B37" s="61"/>
      <c r="C37" s="64">
        <f>C38+C43+C51</f>
        <v>0</v>
      </c>
    </row>
    <row r="38" spans="1:3" ht="24.75" hidden="1">
      <c r="A38" s="59" t="s">
        <v>173</v>
      </c>
      <c r="B38" s="53" t="s">
        <v>260</v>
      </c>
      <c r="C38" s="54">
        <f>C39+C42</f>
        <v>0</v>
      </c>
    </row>
    <row r="39" spans="1:3" ht="48.75" hidden="1">
      <c r="A39" s="59" t="s">
        <v>155</v>
      </c>
      <c r="B39" s="53" t="s">
        <v>261</v>
      </c>
      <c r="C39" s="54">
        <f>C40</f>
        <v>0</v>
      </c>
    </row>
    <row r="40" spans="1:3" ht="36.75" hidden="1">
      <c r="A40" s="59" t="s">
        <v>221</v>
      </c>
      <c r="B40" s="53" t="s">
        <v>259</v>
      </c>
      <c r="C40" s="54">
        <f>C41</f>
        <v>0</v>
      </c>
    </row>
    <row r="41" spans="1:3" ht="48.75" hidden="1">
      <c r="A41" s="59" t="s">
        <v>33</v>
      </c>
      <c r="B41" s="53" t="s">
        <v>258</v>
      </c>
      <c r="C41" s="54"/>
    </row>
    <row r="42" spans="1:3" ht="36.75" hidden="1">
      <c r="A42" s="55" t="s">
        <v>245</v>
      </c>
      <c r="B42" s="65" t="s">
        <v>246</v>
      </c>
      <c r="C42" s="54">
        <v>0</v>
      </c>
    </row>
    <row r="43" spans="1:3" ht="15.75" hidden="1">
      <c r="A43" s="59" t="s">
        <v>230</v>
      </c>
      <c r="B43" s="60" t="s">
        <v>264</v>
      </c>
      <c r="C43" s="54">
        <f>C46+C44</f>
        <v>0</v>
      </c>
    </row>
    <row r="44" spans="1:3" ht="48.75" hidden="1">
      <c r="A44" s="66" t="s">
        <v>9</v>
      </c>
      <c r="B44" s="163" t="s">
        <v>10</v>
      </c>
      <c r="C44" s="54">
        <f>C45</f>
        <v>0</v>
      </c>
    </row>
    <row r="45" spans="1:3" ht="48.75" hidden="1">
      <c r="A45" s="42" t="s">
        <v>8</v>
      </c>
      <c r="B45" s="162" t="s">
        <v>7</v>
      </c>
      <c r="C45" s="54"/>
    </row>
    <row r="46" spans="1:3" ht="24.75" hidden="1">
      <c r="A46" s="79" t="s">
        <v>34</v>
      </c>
      <c r="B46" s="161" t="s">
        <v>265</v>
      </c>
      <c r="C46" s="54">
        <f>C47</f>
        <v>0</v>
      </c>
    </row>
    <row r="47" spans="1:3" ht="24.75" hidden="1">
      <c r="A47" s="59" t="s">
        <v>95</v>
      </c>
      <c r="B47" s="60" t="s">
        <v>266</v>
      </c>
      <c r="C47" s="54">
        <f>C48</f>
        <v>0</v>
      </c>
    </row>
    <row r="48" spans="1:3" ht="24.75" hidden="1">
      <c r="A48" s="59" t="s">
        <v>35</v>
      </c>
      <c r="B48" s="60" t="s">
        <v>267</v>
      </c>
      <c r="C48" s="54"/>
    </row>
    <row r="49" spans="1:3" ht="15.75" hidden="1">
      <c r="A49" s="55" t="s">
        <v>247</v>
      </c>
      <c r="B49" s="67" t="s">
        <v>249</v>
      </c>
      <c r="C49" s="68">
        <f>C50</f>
        <v>0</v>
      </c>
    </row>
    <row r="50" spans="1:3" ht="36.75" hidden="1">
      <c r="A50" s="55" t="s">
        <v>37</v>
      </c>
      <c r="B50" s="67" t="s">
        <v>248</v>
      </c>
      <c r="C50" s="54"/>
    </row>
    <row r="51" spans="1:3" ht="15.75" hidden="1">
      <c r="A51" s="55" t="s">
        <v>239</v>
      </c>
      <c r="B51" s="67" t="s">
        <v>242</v>
      </c>
      <c r="C51" s="68">
        <f>C52</f>
        <v>0</v>
      </c>
    </row>
    <row r="52" spans="1:3" ht="15.75" hidden="1">
      <c r="A52" s="55" t="s">
        <v>240</v>
      </c>
      <c r="B52" s="60" t="s">
        <v>241</v>
      </c>
      <c r="C52" s="54">
        <f>C53</f>
        <v>0</v>
      </c>
    </row>
    <row r="53" spans="1:3" ht="15.75" hidden="1">
      <c r="A53" s="55" t="s">
        <v>36</v>
      </c>
      <c r="B53" s="60" t="s">
        <v>238</v>
      </c>
      <c r="C53" s="54"/>
    </row>
    <row r="54" spans="1:3" s="4" customFormat="1" ht="15.75">
      <c r="A54" s="80" t="s">
        <v>174</v>
      </c>
      <c r="B54" s="70" t="s">
        <v>333</v>
      </c>
      <c r="C54" s="71">
        <f>C55+C70</f>
        <v>0.7</v>
      </c>
    </row>
    <row r="55" spans="1:3" s="4" customFormat="1" ht="24.75">
      <c r="A55" s="55" t="s">
        <v>49</v>
      </c>
      <c r="B55" s="53" t="s">
        <v>334</v>
      </c>
      <c r="C55" s="54">
        <f>C56+C62+C68+C65</f>
        <v>0.7</v>
      </c>
    </row>
    <row r="56" spans="1:3" s="4" customFormat="1" ht="15.75" hidden="1">
      <c r="A56" s="55" t="s">
        <v>50</v>
      </c>
      <c r="B56" s="53" t="s">
        <v>150</v>
      </c>
      <c r="C56" s="54">
        <f>C57+C60</f>
        <v>0</v>
      </c>
    </row>
    <row r="57" spans="1:3" s="4" customFormat="1" ht="15.75" hidden="1">
      <c r="A57" s="59" t="s">
        <v>51</v>
      </c>
      <c r="B57" s="73" t="s">
        <v>151</v>
      </c>
      <c r="C57" s="54">
        <f>C58+C59</f>
        <v>0</v>
      </c>
    </row>
    <row r="58" spans="1:3" s="4" customFormat="1" ht="24.75" hidden="1">
      <c r="A58" s="59" t="s">
        <v>42</v>
      </c>
      <c r="B58" s="73" t="s">
        <v>152</v>
      </c>
      <c r="C58" s="54"/>
    </row>
    <row r="59" spans="1:6" s="4" customFormat="1" ht="24.75" hidden="1">
      <c r="A59" s="59" t="s">
        <v>38</v>
      </c>
      <c r="B59" s="73" t="s">
        <v>152</v>
      </c>
      <c r="C59" s="54"/>
      <c r="F59" s="43"/>
    </row>
    <row r="60" spans="1:3" s="4" customFormat="1" ht="15.75" hidden="1">
      <c r="A60" s="59" t="s">
        <v>105</v>
      </c>
      <c r="B60" s="73" t="s">
        <v>153</v>
      </c>
      <c r="C60" s="54">
        <f>C61</f>
        <v>0</v>
      </c>
    </row>
    <row r="61" spans="1:3" ht="24.75" hidden="1">
      <c r="A61" s="55" t="s">
        <v>39</v>
      </c>
      <c r="B61" s="73" t="s">
        <v>154</v>
      </c>
      <c r="C61" s="54"/>
    </row>
    <row r="62" spans="1:3" ht="24.75" hidden="1">
      <c r="A62" s="55" t="s">
        <v>269</v>
      </c>
      <c r="B62" s="73" t="s">
        <v>109</v>
      </c>
      <c r="C62" s="74">
        <f>C63</f>
        <v>0</v>
      </c>
    </row>
    <row r="63" spans="1:3" ht="15.75" hidden="1">
      <c r="A63" s="76" t="s">
        <v>41</v>
      </c>
      <c r="B63" s="73" t="s">
        <v>110</v>
      </c>
      <c r="C63" s="54">
        <f>C64</f>
        <v>0</v>
      </c>
    </row>
    <row r="64" spans="1:3" ht="15.75" hidden="1">
      <c r="A64" s="81" t="s">
        <v>40</v>
      </c>
      <c r="B64" s="73" t="s">
        <v>111</v>
      </c>
      <c r="C64" s="54"/>
    </row>
    <row r="65" spans="1:3" ht="14.25" customHeight="1">
      <c r="A65" s="55" t="s">
        <v>43</v>
      </c>
      <c r="B65" s="73" t="s">
        <v>335</v>
      </c>
      <c r="C65" s="54">
        <f>C66</f>
        <v>0.7</v>
      </c>
    </row>
    <row r="66" spans="1:3" ht="24.75">
      <c r="A66" s="55" t="s">
        <v>252</v>
      </c>
      <c r="B66" s="73" t="s">
        <v>336</v>
      </c>
      <c r="C66" s="54">
        <f>C67</f>
        <v>0.7</v>
      </c>
    </row>
    <row r="67" spans="1:3" ht="24.75">
      <c r="A67" s="55" t="s">
        <v>44</v>
      </c>
      <c r="B67" s="73" t="s">
        <v>337</v>
      </c>
      <c r="C67" s="54">
        <v>0.7</v>
      </c>
    </row>
    <row r="68" spans="1:3" ht="15.75" hidden="1">
      <c r="A68" s="55" t="s">
        <v>91</v>
      </c>
      <c r="B68" s="73" t="s">
        <v>119</v>
      </c>
      <c r="C68" s="54">
        <f>C69</f>
        <v>0</v>
      </c>
    </row>
    <row r="69" spans="1:3" ht="15.75" hidden="1">
      <c r="A69" s="55" t="s">
        <v>45</v>
      </c>
      <c r="B69" s="73" t="s">
        <v>120</v>
      </c>
      <c r="C69" s="54"/>
    </row>
    <row r="70" spans="1:3" ht="24.75" hidden="1">
      <c r="A70" s="55" t="s">
        <v>236</v>
      </c>
      <c r="B70" s="73" t="s">
        <v>237</v>
      </c>
      <c r="C70" s="54">
        <f>C71</f>
        <v>0</v>
      </c>
    </row>
    <row r="71" spans="1:3" ht="24.75" hidden="1">
      <c r="A71" s="55" t="s">
        <v>254</v>
      </c>
      <c r="B71" s="73" t="s">
        <v>235</v>
      </c>
      <c r="C71" s="54"/>
    </row>
    <row r="72" spans="1:3" ht="15.75">
      <c r="A72" s="82" t="s">
        <v>175</v>
      </c>
      <c r="B72" s="70"/>
      <c r="C72" s="50">
        <f>C6+C54</f>
        <v>6859.7</v>
      </c>
    </row>
    <row r="73" ht="15.75">
      <c r="B73" s="5"/>
    </row>
    <row r="74" ht="15.75">
      <c r="B74" s="5"/>
    </row>
    <row r="75" ht="15.75">
      <c r="B75" s="5"/>
    </row>
    <row r="76" ht="15.75">
      <c r="B76" s="5"/>
    </row>
    <row r="77" ht="15.75">
      <c r="B77" s="5"/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0.00390625" style="0" customWidth="1"/>
    <col min="2" max="2" width="18.00390625" style="0" customWidth="1"/>
    <col min="3" max="3" width="69.625" style="0" customWidth="1"/>
  </cols>
  <sheetData>
    <row r="2" spans="1:4" ht="12.75">
      <c r="A2" s="83"/>
      <c r="B2" s="83"/>
      <c r="C2" s="44" t="s">
        <v>18</v>
      </c>
      <c r="D2" s="12"/>
    </row>
    <row r="3" spans="1:4" ht="12.75" customHeight="1">
      <c r="A3" s="83"/>
      <c r="B3" s="166" t="s">
        <v>351</v>
      </c>
      <c r="C3" s="166"/>
      <c r="D3" s="13"/>
    </row>
    <row r="4" spans="1:4" ht="12" customHeight="1">
      <c r="A4" s="174" t="s">
        <v>390</v>
      </c>
      <c r="B4" s="174"/>
      <c r="C4" s="174"/>
      <c r="D4" s="17"/>
    </row>
    <row r="5" spans="1:4" ht="16.5" customHeight="1">
      <c r="A5" s="169" t="s">
        <v>85</v>
      </c>
      <c r="B5" s="170"/>
      <c r="C5" s="170"/>
      <c r="D5" s="12"/>
    </row>
    <row r="6" spans="1:4" ht="12.75">
      <c r="A6" s="85"/>
      <c r="B6" s="86"/>
      <c r="C6" s="84"/>
      <c r="D6" s="12"/>
    </row>
    <row r="7" spans="1:4" ht="52.5" customHeight="1">
      <c r="A7" s="87" t="s">
        <v>82</v>
      </c>
      <c r="B7" s="87" t="s">
        <v>209</v>
      </c>
      <c r="C7" s="47" t="s">
        <v>210</v>
      </c>
      <c r="D7" s="12"/>
    </row>
    <row r="8" spans="1:3" ht="21.75" customHeight="1">
      <c r="A8" s="171" t="s">
        <v>270</v>
      </c>
      <c r="B8" s="172"/>
      <c r="C8" s="173"/>
    </row>
    <row r="9" spans="1:3" ht="36">
      <c r="A9" s="65">
        <v>720</v>
      </c>
      <c r="B9" s="60" t="s">
        <v>338</v>
      </c>
      <c r="C9" s="42" t="s">
        <v>98</v>
      </c>
    </row>
    <row r="10" spans="1:3" ht="36">
      <c r="A10" s="65">
        <v>720</v>
      </c>
      <c r="B10" s="60" t="s">
        <v>339</v>
      </c>
      <c r="C10" s="42" t="s">
        <v>98</v>
      </c>
    </row>
    <row r="11" spans="1:3" ht="48" hidden="1">
      <c r="A11" s="65">
        <v>720</v>
      </c>
      <c r="B11" s="65" t="s">
        <v>262</v>
      </c>
      <c r="C11" s="59" t="s">
        <v>33</v>
      </c>
    </row>
    <row r="12" spans="1:3" ht="36" customHeight="1">
      <c r="A12" s="88">
        <v>720</v>
      </c>
      <c r="B12" s="53" t="s">
        <v>340</v>
      </c>
      <c r="C12" s="72" t="s">
        <v>268</v>
      </c>
    </row>
    <row r="13" spans="1:3" ht="24" hidden="1">
      <c r="A13" s="88">
        <v>720</v>
      </c>
      <c r="B13" s="53" t="s">
        <v>263</v>
      </c>
      <c r="C13" s="59" t="s">
        <v>35</v>
      </c>
    </row>
    <row r="14" spans="1:3" ht="24">
      <c r="A14" s="65">
        <v>720</v>
      </c>
      <c r="B14" s="65" t="s">
        <v>341</v>
      </c>
      <c r="C14" s="42" t="s">
        <v>257</v>
      </c>
    </row>
    <row r="15" spans="1:3" ht="12.75">
      <c r="A15" s="89" t="s">
        <v>197</v>
      </c>
      <c r="B15" s="90" t="s">
        <v>342</v>
      </c>
      <c r="C15" s="42" t="s">
        <v>256</v>
      </c>
    </row>
    <row r="16" spans="1:3" ht="12.75">
      <c r="A16" s="65">
        <v>720</v>
      </c>
      <c r="B16" s="90" t="s">
        <v>343</v>
      </c>
      <c r="C16" s="42" t="s">
        <v>36</v>
      </c>
    </row>
    <row r="17" spans="1:3" ht="12.75">
      <c r="A17" s="65">
        <v>720</v>
      </c>
      <c r="B17" s="65" t="s">
        <v>344</v>
      </c>
      <c r="C17" s="42" t="s">
        <v>255</v>
      </c>
    </row>
    <row r="18" spans="1:3" ht="24">
      <c r="A18" s="65">
        <v>720</v>
      </c>
      <c r="B18" s="73" t="s">
        <v>345</v>
      </c>
      <c r="C18" s="42" t="s">
        <v>39</v>
      </c>
    </row>
    <row r="19" spans="1:3" ht="12.75">
      <c r="A19" s="65">
        <v>720</v>
      </c>
      <c r="B19" s="65" t="s">
        <v>346</v>
      </c>
      <c r="C19" s="42" t="s">
        <v>40</v>
      </c>
    </row>
    <row r="20" spans="1:3" ht="24">
      <c r="A20" s="65">
        <v>720</v>
      </c>
      <c r="B20" s="65" t="s">
        <v>347</v>
      </c>
      <c r="C20" s="58" t="s">
        <v>44</v>
      </c>
    </row>
    <row r="21" spans="1:3" ht="48">
      <c r="A21" s="65">
        <v>720</v>
      </c>
      <c r="B21" s="67" t="s">
        <v>348</v>
      </c>
      <c r="C21" s="72" t="s">
        <v>253</v>
      </c>
    </row>
    <row r="22" spans="1:3" ht="24">
      <c r="A22" s="65">
        <v>720</v>
      </c>
      <c r="B22" s="65" t="s">
        <v>349</v>
      </c>
      <c r="C22" s="91" t="s">
        <v>254</v>
      </c>
    </row>
  </sheetData>
  <sheetProtection/>
  <mergeCells count="4">
    <mergeCell ref="A5:C5"/>
    <mergeCell ref="A8:C8"/>
    <mergeCell ref="B3:C3"/>
    <mergeCell ref="A4:C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4.125" style="0" customWidth="1"/>
  </cols>
  <sheetData>
    <row r="2" spans="1:4" ht="12.75">
      <c r="A2" s="83"/>
      <c r="B2" s="83"/>
      <c r="C2" s="44" t="s">
        <v>122</v>
      </c>
      <c r="D2" s="12"/>
    </row>
    <row r="3" spans="1:4" ht="15" customHeight="1">
      <c r="A3" s="83"/>
      <c r="B3" s="166" t="s">
        <v>351</v>
      </c>
      <c r="C3" s="175"/>
      <c r="D3" s="13"/>
    </row>
    <row r="4" spans="1:4" ht="12.75">
      <c r="A4" s="174" t="s">
        <v>390</v>
      </c>
      <c r="B4" s="174"/>
      <c r="C4" s="174"/>
      <c r="D4" s="15"/>
    </row>
    <row r="5" spans="1:3" ht="21" customHeight="1">
      <c r="A5" s="169" t="s">
        <v>86</v>
      </c>
      <c r="B5" s="170"/>
      <c r="C5" s="170"/>
    </row>
    <row r="6" spans="1:3" ht="12.75">
      <c r="A6" s="85"/>
      <c r="B6" s="86"/>
      <c r="C6" s="84"/>
    </row>
    <row r="7" spans="1:3" ht="37.5" customHeight="1">
      <c r="A7" s="87" t="s">
        <v>82</v>
      </c>
      <c r="B7" s="87" t="s">
        <v>83</v>
      </c>
      <c r="C7" s="47" t="s">
        <v>84</v>
      </c>
    </row>
    <row r="8" spans="1:3" ht="18.75" customHeight="1">
      <c r="A8" s="171" t="s">
        <v>3</v>
      </c>
      <c r="B8" s="172"/>
      <c r="C8" s="173"/>
    </row>
    <row r="9" spans="1:3" ht="93.75" customHeight="1" hidden="1">
      <c r="A9" s="155" t="s">
        <v>197</v>
      </c>
      <c r="B9" s="156" t="s">
        <v>222</v>
      </c>
      <c r="C9" s="59" t="s">
        <v>223</v>
      </c>
    </row>
    <row r="10" spans="1:3" ht="63" customHeight="1" hidden="1">
      <c r="A10" s="155" t="s">
        <v>197</v>
      </c>
      <c r="B10" s="157" t="s">
        <v>220</v>
      </c>
      <c r="C10" s="59" t="s">
        <v>219</v>
      </c>
    </row>
    <row r="11" spans="1:3" ht="93" customHeight="1" hidden="1">
      <c r="A11" s="155" t="s">
        <v>211</v>
      </c>
      <c r="B11" s="156" t="s">
        <v>212</v>
      </c>
      <c r="C11" s="91" t="s">
        <v>218</v>
      </c>
    </row>
    <row r="12" spans="1:3" ht="29.25" customHeight="1" hidden="1">
      <c r="A12" s="89" t="s">
        <v>197</v>
      </c>
      <c r="B12" s="53" t="s">
        <v>213</v>
      </c>
      <c r="C12" s="72" t="s">
        <v>214</v>
      </c>
    </row>
    <row r="13" spans="1:3" ht="24">
      <c r="A13" s="89" t="s">
        <v>197</v>
      </c>
      <c r="B13" s="90" t="s">
        <v>352</v>
      </c>
      <c r="C13" s="158" t="s">
        <v>276</v>
      </c>
    </row>
    <row r="14" spans="1:3" ht="24">
      <c r="A14" s="53">
        <v>720</v>
      </c>
      <c r="B14" s="90" t="s">
        <v>353</v>
      </c>
      <c r="C14" s="158" t="s">
        <v>277</v>
      </c>
    </row>
    <row r="15" spans="1:3" ht="24">
      <c r="A15" s="89" t="s">
        <v>197</v>
      </c>
      <c r="B15" s="90" t="s">
        <v>354</v>
      </c>
      <c r="C15" s="158" t="s">
        <v>278</v>
      </c>
    </row>
    <row r="16" spans="1:3" ht="24">
      <c r="A16" s="53">
        <v>720</v>
      </c>
      <c r="B16" s="90" t="s">
        <v>355</v>
      </c>
      <c r="C16" s="158" t="s">
        <v>279</v>
      </c>
    </row>
  </sheetData>
  <sheetProtection/>
  <mergeCells count="4">
    <mergeCell ref="A5:C5"/>
    <mergeCell ref="A8:C8"/>
    <mergeCell ref="B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70.75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176" t="s">
        <v>123</v>
      </c>
      <c r="B2" s="176"/>
      <c r="C2" s="176"/>
      <c r="D2" s="176"/>
      <c r="E2" s="176"/>
      <c r="F2" s="176"/>
      <c r="G2" s="176"/>
    </row>
    <row r="3" spans="1:8" ht="14.25" customHeight="1">
      <c r="A3" s="166" t="s">
        <v>351</v>
      </c>
      <c r="B3" s="175"/>
      <c r="C3" s="175"/>
      <c r="D3" s="175"/>
      <c r="E3" s="92"/>
      <c r="F3" s="92"/>
      <c r="G3" s="92"/>
      <c r="H3" s="12"/>
    </row>
    <row r="4" spans="1:13" ht="12" customHeight="1">
      <c r="A4" s="174" t="s">
        <v>390</v>
      </c>
      <c r="B4" s="168"/>
      <c r="C4" s="168"/>
      <c r="D4" s="168"/>
      <c r="E4" s="168"/>
      <c r="F4" s="168"/>
      <c r="G4" s="46"/>
      <c r="H4" s="16"/>
      <c r="I4" s="16"/>
      <c r="J4" s="16"/>
      <c r="K4" s="16"/>
      <c r="L4" s="16"/>
      <c r="M4" s="16"/>
    </row>
    <row r="5" spans="1:8" ht="29.25" customHeight="1">
      <c r="A5" s="177" t="s">
        <v>21</v>
      </c>
      <c r="B5" s="178"/>
      <c r="C5" s="178"/>
      <c r="D5" s="178"/>
      <c r="E5" s="93"/>
      <c r="F5" s="9"/>
      <c r="G5" s="9"/>
      <c r="H5" s="12"/>
    </row>
    <row r="6" spans="1:8" ht="13.5" customHeight="1">
      <c r="A6" s="94"/>
      <c r="B6" s="95"/>
      <c r="C6" s="96"/>
      <c r="D6" s="96"/>
      <c r="E6" s="96"/>
      <c r="F6" s="9"/>
      <c r="G6" s="9"/>
      <c r="H6" s="12"/>
    </row>
    <row r="7" spans="1:7" ht="24">
      <c r="A7" s="65" t="s">
        <v>163</v>
      </c>
      <c r="B7" s="97" t="s">
        <v>176</v>
      </c>
      <c r="C7" s="97" t="s">
        <v>90</v>
      </c>
      <c r="D7" s="98" t="s">
        <v>92</v>
      </c>
      <c r="E7" s="65" t="s">
        <v>215</v>
      </c>
      <c r="F7" s="9"/>
      <c r="G7" s="9"/>
    </row>
    <row r="8" spans="1:7" ht="12.75">
      <c r="A8" s="99" t="s">
        <v>179</v>
      </c>
      <c r="B8" s="100" t="s">
        <v>160</v>
      </c>
      <c r="C8" s="101" t="s">
        <v>180</v>
      </c>
      <c r="D8" s="102">
        <f>D9+D10+D11+D12</f>
        <v>3347.7</v>
      </c>
      <c r="E8" s="103" t="e">
        <v>#REF!</v>
      </c>
      <c r="F8" s="9"/>
      <c r="G8" s="9"/>
    </row>
    <row r="9" spans="1:7" ht="24">
      <c r="A9" s="104" t="s">
        <v>101</v>
      </c>
      <c r="B9" s="105" t="s">
        <v>160</v>
      </c>
      <c r="C9" s="67" t="s">
        <v>182</v>
      </c>
      <c r="D9" s="106">
        <f>'прилож. № 5'!F9</f>
        <v>459.9</v>
      </c>
      <c r="E9" s="103"/>
      <c r="F9" s="9"/>
      <c r="G9" s="9"/>
    </row>
    <row r="10" spans="1:7" ht="24">
      <c r="A10" s="55" t="s">
        <v>102</v>
      </c>
      <c r="B10" s="105" t="s">
        <v>160</v>
      </c>
      <c r="C10" s="67" t="s">
        <v>184</v>
      </c>
      <c r="D10" s="106">
        <f>'прилож. № 5'!F18</f>
        <v>2787.7999999999997</v>
      </c>
      <c r="E10" s="103"/>
      <c r="F10" s="9"/>
      <c r="G10" s="9"/>
    </row>
    <row r="11" spans="1:7" ht="12.75" hidden="1">
      <c r="A11" s="42" t="s">
        <v>187</v>
      </c>
      <c r="B11" s="105" t="s">
        <v>160</v>
      </c>
      <c r="C11" s="67"/>
      <c r="D11" s="106"/>
      <c r="E11" s="103"/>
      <c r="F11" s="9"/>
      <c r="G11" s="9"/>
    </row>
    <row r="12" spans="1:7" ht="12.75">
      <c r="A12" s="42" t="s">
        <v>188</v>
      </c>
      <c r="B12" s="105" t="s">
        <v>160</v>
      </c>
      <c r="C12" s="67" t="s">
        <v>196</v>
      </c>
      <c r="D12" s="106">
        <f>'прилож. № 5'!F45</f>
        <v>100</v>
      </c>
      <c r="E12" s="103"/>
      <c r="F12" s="9"/>
      <c r="G12" s="9"/>
    </row>
    <row r="13" spans="1:7" ht="14.25" customHeight="1">
      <c r="A13" s="107" t="s">
        <v>250</v>
      </c>
      <c r="B13" s="100" t="s">
        <v>195</v>
      </c>
      <c r="C13" s="101" t="s">
        <v>180</v>
      </c>
      <c r="D13" s="102">
        <f>D14</f>
        <v>1388</v>
      </c>
      <c r="E13" s="103"/>
      <c r="F13" s="9"/>
      <c r="G13" s="9"/>
    </row>
    <row r="14" spans="1:7" ht="12.75">
      <c r="A14" s="104" t="s">
        <v>251</v>
      </c>
      <c r="B14" s="105" t="s">
        <v>195</v>
      </c>
      <c r="C14" s="67" t="s">
        <v>194</v>
      </c>
      <c r="D14" s="106">
        <f>'прилож. № 5'!F53</f>
        <v>1388</v>
      </c>
      <c r="E14" s="103"/>
      <c r="F14" s="9"/>
      <c r="G14" s="9"/>
    </row>
    <row r="15" spans="1:7" ht="12.75">
      <c r="A15" s="99" t="s">
        <v>72</v>
      </c>
      <c r="B15" s="100" t="s">
        <v>184</v>
      </c>
      <c r="C15" s="101" t="s">
        <v>180</v>
      </c>
      <c r="D15" s="102">
        <f>D17+D16</f>
        <v>594.7</v>
      </c>
      <c r="E15" s="103"/>
      <c r="F15" s="9"/>
      <c r="G15" s="9"/>
    </row>
    <row r="16" spans="1:7" ht="12.75">
      <c r="A16" s="75" t="s">
        <v>108</v>
      </c>
      <c r="B16" s="105" t="s">
        <v>184</v>
      </c>
      <c r="C16" s="67" t="s">
        <v>54</v>
      </c>
      <c r="D16" s="106">
        <f>'прилож. № 5'!F62</f>
        <v>295</v>
      </c>
      <c r="E16" s="103"/>
      <c r="F16" s="9"/>
      <c r="G16" s="9"/>
    </row>
    <row r="17" spans="1:7" ht="12.75">
      <c r="A17" s="42" t="s">
        <v>73</v>
      </c>
      <c r="B17" s="105" t="s">
        <v>184</v>
      </c>
      <c r="C17" s="67" t="s">
        <v>225</v>
      </c>
      <c r="D17" s="106">
        <f>'прилож. № 5'!F70</f>
        <v>299.7</v>
      </c>
      <c r="E17" s="103"/>
      <c r="F17" s="9"/>
      <c r="G17" s="9"/>
    </row>
    <row r="18" spans="1:7" ht="12.75">
      <c r="A18" s="108" t="s">
        <v>189</v>
      </c>
      <c r="B18" s="109" t="s">
        <v>161</v>
      </c>
      <c r="C18" s="109" t="s">
        <v>180</v>
      </c>
      <c r="D18" s="110">
        <f>D19+D20+D21</f>
        <v>1607.1</v>
      </c>
      <c r="E18" s="111" t="e">
        <v>#REF!</v>
      </c>
      <c r="F18" s="9"/>
      <c r="G18" s="9"/>
    </row>
    <row r="19" spans="1:7" ht="12.75">
      <c r="A19" s="112" t="s">
        <v>158</v>
      </c>
      <c r="B19" s="113" t="s">
        <v>161</v>
      </c>
      <c r="C19" s="113" t="s">
        <v>160</v>
      </c>
      <c r="D19" s="114">
        <f>'прилож. № 5'!F79</f>
        <v>0</v>
      </c>
      <c r="E19" s="111"/>
      <c r="F19" s="9"/>
      <c r="G19" s="9"/>
    </row>
    <row r="20" spans="1:7" ht="12.75">
      <c r="A20" s="75" t="s">
        <v>159</v>
      </c>
      <c r="B20" s="113" t="s">
        <v>161</v>
      </c>
      <c r="C20" s="113" t="s">
        <v>182</v>
      </c>
      <c r="D20" s="114">
        <f>'прилож. № 5'!F87</f>
        <v>0</v>
      </c>
      <c r="E20" s="111"/>
      <c r="F20" s="9"/>
      <c r="G20" s="9"/>
    </row>
    <row r="21" spans="1:7" ht="12.75">
      <c r="A21" s="42" t="s">
        <v>190</v>
      </c>
      <c r="B21" s="113" t="s">
        <v>161</v>
      </c>
      <c r="C21" s="113" t="s">
        <v>195</v>
      </c>
      <c r="D21" s="114">
        <f>'прилож. № 5'!F95</f>
        <v>1607.1</v>
      </c>
      <c r="E21" s="111"/>
      <c r="F21" s="9"/>
      <c r="G21" s="9"/>
    </row>
    <row r="22" spans="1:7" ht="12.75">
      <c r="A22" s="115" t="s">
        <v>99</v>
      </c>
      <c r="B22" s="109" t="s">
        <v>231</v>
      </c>
      <c r="C22" s="109" t="s">
        <v>180</v>
      </c>
      <c r="D22" s="110">
        <f>D23</f>
        <v>15.5</v>
      </c>
      <c r="E22" s="111"/>
      <c r="F22" s="9"/>
      <c r="G22" s="9"/>
    </row>
    <row r="23" spans="1:7" ht="12.75">
      <c r="A23" s="42" t="s">
        <v>70</v>
      </c>
      <c r="B23" s="113" t="s">
        <v>231</v>
      </c>
      <c r="C23" s="113" t="s">
        <v>184</v>
      </c>
      <c r="D23" s="114">
        <f>'прилож. № 5'!F113</f>
        <v>15.5</v>
      </c>
      <c r="E23" s="111"/>
      <c r="F23" s="9"/>
      <c r="G23" s="9"/>
    </row>
    <row r="24" spans="1:7" ht="12.75">
      <c r="A24" s="108" t="s">
        <v>216</v>
      </c>
      <c r="B24" s="109" t="s">
        <v>194</v>
      </c>
      <c r="C24" s="109" t="s">
        <v>180</v>
      </c>
      <c r="D24" s="110">
        <f>D25</f>
        <v>378.9</v>
      </c>
      <c r="E24" s="111"/>
      <c r="F24" s="9"/>
      <c r="G24" s="9"/>
    </row>
    <row r="25" spans="1:7" ht="12.75">
      <c r="A25" s="42" t="s">
        <v>71</v>
      </c>
      <c r="B25" s="113" t="s">
        <v>194</v>
      </c>
      <c r="C25" s="113" t="s">
        <v>160</v>
      </c>
      <c r="D25" s="114">
        <f>'прилож. № 5'!F129</f>
        <v>378.9</v>
      </c>
      <c r="E25" s="111"/>
      <c r="F25" s="9"/>
      <c r="G25" s="9"/>
    </row>
    <row r="26" spans="1:7" ht="12.75" hidden="1">
      <c r="A26" s="108" t="s">
        <v>57</v>
      </c>
      <c r="B26" s="109" t="s">
        <v>196</v>
      </c>
      <c r="C26" s="109" t="s">
        <v>180</v>
      </c>
      <c r="D26" s="110">
        <f>D27</f>
        <v>0</v>
      </c>
      <c r="E26" s="111"/>
      <c r="F26" s="9"/>
      <c r="G26" s="9"/>
    </row>
    <row r="27" spans="1:7" ht="12.75" hidden="1">
      <c r="A27" s="42" t="s">
        <v>69</v>
      </c>
      <c r="B27" s="113" t="s">
        <v>196</v>
      </c>
      <c r="C27" s="113" t="s">
        <v>161</v>
      </c>
      <c r="D27" s="114">
        <f>'прилож. № 5'!F138</f>
        <v>0</v>
      </c>
      <c r="E27" s="111"/>
      <c r="F27" s="9"/>
      <c r="G27" s="9"/>
    </row>
    <row r="28" spans="1:7" ht="12.75">
      <c r="A28" s="115" t="s">
        <v>124</v>
      </c>
      <c r="B28" s="109" t="s">
        <v>125</v>
      </c>
      <c r="C28" s="109" t="s">
        <v>180</v>
      </c>
      <c r="D28" s="110">
        <f>D29</f>
        <v>42.2</v>
      </c>
      <c r="E28" s="111"/>
      <c r="F28" s="9"/>
      <c r="G28" s="9"/>
    </row>
    <row r="29" spans="1:7" ht="12.75">
      <c r="A29" s="42" t="s">
        <v>126</v>
      </c>
      <c r="B29" s="113" t="s">
        <v>125</v>
      </c>
      <c r="C29" s="113" t="s">
        <v>160</v>
      </c>
      <c r="D29" s="114">
        <f>'прилож. № 5'!F147</f>
        <v>42.2</v>
      </c>
      <c r="E29" s="111"/>
      <c r="F29" s="9"/>
      <c r="G29" s="9"/>
    </row>
    <row r="30" spans="1:7" ht="25.5" customHeight="1">
      <c r="A30" s="115" t="s">
        <v>100</v>
      </c>
      <c r="B30" s="109" t="s">
        <v>224</v>
      </c>
      <c r="C30" s="109" t="s">
        <v>180</v>
      </c>
      <c r="D30" s="110">
        <f>D31</f>
        <v>0</v>
      </c>
      <c r="E30" s="111"/>
      <c r="F30" s="9"/>
      <c r="G30" s="9"/>
    </row>
    <row r="31" spans="1:7" ht="12.75">
      <c r="A31" s="42" t="s">
        <v>46</v>
      </c>
      <c r="B31" s="113" t="s">
        <v>224</v>
      </c>
      <c r="C31" s="113" t="s">
        <v>195</v>
      </c>
      <c r="D31" s="114">
        <f>'прилож. № 5'!F155</f>
        <v>0</v>
      </c>
      <c r="E31" s="111"/>
      <c r="F31" s="9"/>
      <c r="G31" s="9"/>
    </row>
    <row r="32" spans="1:7" ht="12.75">
      <c r="A32" s="69" t="s">
        <v>217</v>
      </c>
      <c r="B32" s="101"/>
      <c r="C32" s="101"/>
      <c r="D32" s="102">
        <f>D8+D18+D22+D24+D26+D30+D15+D28+D13</f>
        <v>7374.0999999999985</v>
      </c>
      <c r="E32" s="103" t="e">
        <v>#REF!</v>
      </c>
      <c r="F32" s="83"/>
      <c r="G32" s="83"/>
    </row>
    <row r="33" spans="1:4" ht="15">
      <c r="A33" s="7"/>
      <c r="B33" s="7"/>
      <c r="C33" s="7"/>
      <c r="D33" s="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5"/>
  <sheetViews>
    <sheetView zoomScaleSheetLayoutView="75" zoomScalePageLayoutView="0" workbookViewId="0" topLeftCell="A135">
      <selection activeCell="F137" activeCellId="6" sqref="F19:F25 F37:F38 F39 F79:F94 F98:F101 F114:F120 F137:F145"/>
    </sheetView>
  </sheetViews>
  <sheetFormatPr defaultColWidth="9.00390625" defaultRowHeight="12.75"/>
  <cols>
    <col min="1" max="1" width="64.1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</cols>
  <sheetData>
    <row r="1" spans="1:8" ht="15">
      <c r="A1" s="176" t="s">
        <v>17</v>
      </c>
      <c r="B1" s="176"/>
      <c r="C1" s="176"/>
      <c r="D1" s="176"/>
      <c r="E1" s="176"/>
      <c r="F1" s="168"/>
      <c r="G1" s="7"/>
      <c r="H1" s="7"/>
    </row>
    <row r="2" spans="1:8" ht="13.5" customHeight="1">
      <c r="A2" s="166" t="s">
        <v>351</v>
      </c>
      <c r="B2" s="175"/>
      <c r="C2" s="175"/>
      <c r="D2" s="175"/>
      <c r="E2" s="175"/>
      <c r="F2" s="179"/>
      <c r="G2" s="7"/>
      <c r="H2" s="7"/>
    </row>
    <row r="3" spans="1:8" ht="12.75" customHeight="1">
      <c r="A3" s="45"/>
      <c r="B3" s="174" t="s">
        <v>390</v>
      </c>
      <c r="C3" s="168"/>
      <c r="D3" s="168"/>
      <c r="E3" s="168"/>
      <c r="F3" s="168"/>
      <c r="G3" s="16"/>
      <c r="H3" s="7"/>
    </row>
    <row r="4" spans="1:8" ht="42" customHeight="1">
      <c r="A4" s="177" t="s">
        <v>22</v>
      </c>
      <c r="B4" s="178"/>
      <c r="C4" s="178"/>
      <c r="D4" s="178"/>
      <c r="E4" s="178"/>
      <c r="F4" s="178"/>
      <c r="G4" s="7"/>
      <c r="H4" s="7"/>
    </row>
    <row r="5" spans="1:8" ht="8.25" customHeight="1">
      <c r="A5" s="94"/>
      <c r="B5" s="95"/>
      <c r="C5" s="116"/>
      <c r="D5" s="116"/>
      <c r="E5" s="116"/>
      <c r="F5" s="93"/>
      <c r="G5" s="7"/>
      <c r="H5" s="7"/>
    </row>
    <row r="6" spans="1:10" ht="26.25" customHeight="1">
      <c r="A6" s="97" t="s">
        <v>163</v>
      </c>
      <c r="B6" s="97" t="s">
        <v>176</v>
      </c>
      <c r="C6" s="97" t="s">
        <v>177</v>
      </c>
      <c r="D6" s="97" t="s">
        <v>103</v>
      </c>
      <c r="E6" s="97" t="s">
        <v>104</v>
      </c>
      <c r="F6" s="117" t="s">
        <v>80</v>
      </c>
      <c r="G6" s="7"/>
      <c r="H6" s="7"/>
      <c r="J6" s="38"/>
    </row>
    <row r="7" spans="1:8" ht="15">
      <c r="A7" s="69" t="s">
        <v>178</v>
      </c>
      <c r="B7" s="69"/>
      <c r="C7" s="69"/>
      <c r="D7" s="69"/>
      <c r="E7" s="69"/>
      <c r="F7" s="118">
        <f>+F8+F78+F154+F137+F128+F61+F146+F52+F112</f>
        <v>7374.0999999999985</v>
      </c>
      <c r="G7" s="7"/>
      <c r="H7" s="7"/>
    </row>
    <row r="8" spans="1:8" ht="15">
      <c r="A8" s="80" t="s">
        <v>179</v>
      </c>
      <c r="B8" s="101" t="s">
        <v>160</v>
      </c>
      <c r="C8" s="101" t="s">
        <v>180</v>
      </c>
      <c r="D8" s="101" t="s">
        <v>289</v>
      </c>
      <c r="E8" s="101" t="s">
        <v>181</v>
      </c>
      <c r="F8" s="118">
        <f>F9+F18+F45</f>
        <v>3347.7</v>
      </c>
      <c r="G8" s="7"/>
      <c r="H8" s="7"/>
    </row>
    <row r="9" spans="1:8" ht="24">
      <c r="A9" s="119" t="s">
        <v>101</v>
      </c>
      <c r="B9" s="101" t="s">
        <v>160</v>
      </c>
      <c r="C9" s="101" t="s">
        <v>182</v>
      </c>
      <c r="D9" s="101" t="s">
        <v>289</v>
      </c>
      <c r="E9" s="101" t="s">
        <v>181</v>
      </c>
      <c r="F9" s="118">
        <f>F10</f>
        <v>459.9</v>
      </c>
      <c r="G9" s="7"/>
      <c r="H9" s="7"/>
    </row>
    <row r="10" spans="1:8" ht="14.25" customHeight="1">
      <c r="A10" s="119" t="s">
        <v>74</v>
      </c>
      <c r="B10" s="101" t="s">
        <v>160</v>
      </c>
      <c r="C10" s="101" t="s">
        <v>182</v>
      </c>
      <c r="D10" s="120" t="s">
        <v>291</v>
      </c>
      <c r="E10" s="101" t="s">
        <v>181</v>
      </c>
      <c r="F10" s="118">
        <f>F11</f>
        <v>459.9</v>
      </c>
      <c r="G10" s="7"/>
      <c r="H10" s="7"/>
    </row>
    <row r="11" spans="1:8" ht="24">
      <c r="A11" s="55" t="s">
        <v>76</v>
      </c>
      <c r="B11" s="67" t="s">
        <v>160</v>
      </c>
      <c r="C11" s="67" t="s">
        <v>182</v>
      </c>
      <c r="D11" s="121" t="s">
        <v>290</v>
      </c>
      <c r="E11" s="67" t="s">
        <v>181</v>
      </c>
      <c r="F11" s="122">
        <f>F12</f>
        <v>459.9</v>
      </c>
      <c r="G11" s="7"/>
      <c r="H11" s="7"/>
    </row>
    <row r="12" spans="1:8" ht="24">
      <c r="A12" s="123" t="s">
        <v>271</v>
      </c>
      <c r="B12" s="67" t="s">
        <v>160</v>
      </c>
      <c r="C12" s="67" t="s">
        <v>182</v>
      </c>
      <c r="D12" s="121" t="s">
        <v>292</v>
      </c>
      <c r="E12" s="67" t="s">
        <v>181</v>
      </c>
      <c r="F12" s="122">
        <f>F13</f>
        <v>459.9</v>
      </c>
      <c r="G12" s="7"/>
      <c r="H12" s="7"/>
    </row>
    <row r="13" spans="1:8" ht="13.5" customHeight="1">
      <c r="A13" s="123" t="s">
        <v>75</v>
      </c>
      <c r="B13" s="67" t="s">
        <v>160</v>
      </c>
      <c r="C13" s="67" t="s">
        <v>182</v>
      </c>
      <c r="D13" s="121" t="s">
        <v>293</v>
      </c>
      <c r="E13" s="67" t="s">
        <v>181</v>
      </c>
      <c r="F13" s="122">
        <f>F16+F17</f>
        <v>459.9</v>
      </c>
      <c r="G13" s="7"/>
      <c r="H13" s="7"/>
    </row>
    <row r="14" spans="1:8" ht="36">
      <c r="A14" s="123" t="s">
        <v>387</v>
      </c>
      <c r="B14" s="67" t="s">
        <v>160</v>
      </c>
      <c r="C14" s="67" t="s">
        <v>182</v>
      </c>
      <c r="D14" s="121" t="s">
        <v>293</v>
      </c>
      <c r="E14" s="67" t="s">
        <v>386</v>
      </c>
      <c r="F14" s="122">
        <f>F15</f>
        <v>459.9</v>
      </c>
      <c r="G14" s="7"/>
      <c r="H14" s="7"/>
    </row>
    <row r="15" spans="1:8" ht="13.5" customHeight="1">
      <c r="A15" s="123" t="s">
        <v>388</v>
      </c>
      <c r="B15" s="67" t="s">
        <v>160</v>
      </c>
      <c r="C15" s="67" t="s">
        <v>182</v>
      </c>
      <c r="D15" s="121" t="s">
        <v>293</v>
      </c>
      <c r="E15" s="67" t="s">
        <v>385</v>
      </c>
      <c r="F15" s="122">
        <f>F16+F17</f>
        <v>459.9</v>
      </c>
      <c r="G15" s="7"/>
      <c r="H15" s="7"/>
    </row>
    <row r="16" spans="1:8" ht="13.5" customHeight="1">
      <c r="A16" s="55" t="s">
        <v>371</v>
      </c>
      <c r="B16" s="67" t="s">
        <v>160</v>
      </c>
      <c r="C16" s="67" t="s">
        <v>182</v>
      </c>
      <c r="D16" s="121" t="s">
        <v>293</v>
      </c>
      <c r="E16" s="67" t="s">
        <v>60</v>
      </c>
      <c r="F16" s="122">
        <v>353.2</v>
      </c>
      <c r="G16" s="7"/>
      <c r="H16" s="7"/>
    </row>
    <row r="17" spans="1:8" ht="24" customHeight="1">
      <c r="A17" s="55" t="s">
        <v>372</v>
      </c>
      <c r="B17" s="67" t="s">
        <v>160</v>
      </c>
      <c r="C17" s="67" t="s">
        <v>182</v>
      </c>
      <c r="D17" s="121" t="s">
        <v>293</v>
      </c>
      <c r="E17" s="67" t="s">
        <v>389</v>
      </c>
      <c r="F17" s="122">
        <v>106.7</v>
      </c>
      <c r="G17" s="7"/>
      <c r="H17" s="7"/>
    </row>
    <row r="18" spans="1:8" ht="36">
      <c r="A18" s="119" t="s">
        <v>102</v>
      </c>
      <c r="B18" s="101" t="s">
        <v>160</v>
      </c>
      <c r="C18" s="101" t="s">
        <v>184</v>
      </c>
      <c r="D18" s="101" t="s">
        <v>289</v>
      </c>
      <c r="E18" s="101" t="s">
        <v>181</v>
      </c>
      <c r="F18" s="118">
        <f>F26+F19</f>
        <v>2787.7999999999997</v>
      </c>
      <c r="G18" s="7"/>
      <c r="H18" s="7"/>
    </row>
    <row r="19" spans="1:8" ht="12.75" customHeight="1" hidden="1">
      <c r="A19" s="119" t="s">
        <v>12</v>
      </c>
      <c r="B19" s="101" t="s">
        <v>160</v>
      </c>
      <c r="C19" s="101" t="s">
        <v>184</v>
      </c>
      <c r="D19" s="120" t="s">
        <v>296</v>
      </c>
      <c r="E19" s="101" t="s">
        <v>181</v>
      </c>
      <c r="F19" s="118">
        <f aca="true" t="shared" si="0" ref="F19:F24">F20</f>
        <v>0</v>
      </c>
      <c r="G19" s="7"/>
      <c r="H19" s="7"/>
    </row>
    <row r="20" spans="1:8" ht="13.5" customHeight="1" hidden="1">
      <c r="A20" s="55" t="s">
        <v>1</v>
      </c>
      <c r="B20" s="67" t="s">
        <v>160</v>
      </c>
      <c r="C20" s="67" t="s">
        <v>184</v>
      </c>
      <c r="D20" s="121" t="s">
        <v>295</v>
      </c>
      <c r="E20" s="67" t="s">
        <v>181</v>
      </c>
      <c r="F20" s="122">
        <f t="shared" si="0"/>
        <v>0</v>
      </c>
      <c r="G20" s="7"/>
      <c r="H20" s="7"/>
    </row>
    <row r="21" spans="1:8" ht="15" customHeight="1" hidden="1">
      <c r="A21" s="55" t="s">
        <v>2</v>
      </c>
      <c r="B21" s="67" t="s">
        <v>160</v>
      </c>
      <c r="C21" s="67" t="s">
        <v>184</v>
      </c>
      <c r="D21" s="121" t="s">
        <v>297</v>
      </c>
      <c r="E21" s="67" t="s">
        <v>181</v>
      </c>
      <c r="F21" s="122">
        <f t="shared" si="0"/>
        <v>0</v>
      </c>
      <c r="G21" s="7"/>
      <c r="H21" s="7"/>
    </row>
    <row r="22" spans="1:8" ht="15" customHeight="1" hidden="1">
      <c r="A22" s="55" t="s">
        <v>13</v>
      </c>
      <c r="B22" s="67" t="s">
        <v>160</v>
      </c>
      <c r="C22" s="67" t="s">
        <v>184</v>
      </c>
      <c r="D22" s="121" t="s">
        <v>298</v>
      </c>
      <c r="E22" s="67" t="s">
        <v>181</v>
      </c>
      <c r="F22" s="122">
        <f t="shared" si="0"/>
        <v>0</v>
      </c>
      <c r="G22" s="7"/>
      <c r="H22" s="7"/>
    </row>
    <row r="23" spans="1:8" ht="24" hidden="1">
      <c r="A23" s="55" t="s">
        <v>377</v>
      </c>
      <c r="B23" s="67" t="s">
        <v>160</v>
      </c>
      <c r="C23" s="67" t="s">
        <v>184</v>
      </c>
      <c r="D23" s="121" t="s">
        <v>298</v>
      </c>
      <c r="E23" s="67" t="s">
        <v>183</v>
      </c>
      <c r="F23" s="122">
        <f t="shared" si="0"/>
        <v>0</v>
      </c>
      <c r="G23" s="7"/>
      <c r="H23" s="7"/>
    </row>
    <row r="24" spans="1:8" ht="24" hidden="1">
      <c r="A24" s="55" t="s">
        <v>374</v>
      </c>
      <c r="B24" s="67" t="s">
        <v>160</v>
      </c>
      <c r="C24" s="67" t="s">
        <v>184</v>
      </c>
      <c r="D24" s="121" t="s">
        <v>298</v>
      </c>
      <c r="E24" s="67" t="s">
        <v>373</v>
      </c>
      <c r="F24" s="122">
        <f t="shared" si="0"/>
        <v>0</v>
      </c>
      <c r="G24" s="7"/>
      <c r="H24" s="7"/>
    </row>
    <row r="25" spans="1:8" ht="24" hidden="1">
      <c r="A25" s="55" t="s">
        <v>61</v>
      </c>
      <c r="B25" s="67" t="s">
        <v>160</v>
      </c>
      <c r="C25" s="67" t="s">
        <v>184</v>
      </c>
      <c r="D25" s="67" t="s">
        <v>298</v>
      </c>
      <c r="E25" s="67" t="s">
        <v>62</v>
      </c>
      <c r="F25" s="122"/>
      <c r="G25" s="7"/>
      <c r="H25" s="7"/>
    </row>
    <row r="26" spans="1:8" ht="15" customHeight="1">
      <c r="A26" s="119" t="s">
        <v>74</v>
      </c>
      <c r="B26" s="101" t="s">
        <v>160</v>
      </c>
      <c r="C26" s="101" t="s">
        <v>184</v>
      </c>
      <c r="D26" s="120" t="s">
        <v>291</v>
      </c>
      <c r="E26" s="101" t="s">
        <v>181</v>
      </c>
      <c r="F26" s="118">
        <f>F27+F40</f>
        <v>2787.7999999999997</v>
      </c>
      <c r="G26" s="7"/>
      <c r="H26" s="7"/>
    </row>
    <row r="27" spans="1:8" ht="24">
      <c r="A27" s="55" t="s">
        <v>76</v>
      </c>
      <c r="B27" s="67" t="s">
        <v>160</v>
      </c>
      <c r="C27" s="67" t="s">
        <v>184</v>
      </c>
      <c r="D27" s="121" t="s">
        <v>290</v>
      </c>
      <c r="E27" s="67" t="s">
        <v>181</v>
      </c>
      <c r="F27" s="122">
        <f>F28</f>
        <v>2787.1</v>
      </c>
      <c r="G27" s="7"/>
      <c r="H27" s="7"/>
    </row>
    <row r="28" spans="1:8" ht="24">
      <c r="A28" s="123" t="s">
        <v>271</v>
      </c>
      <c r="B28" s="67" t="s">
        <v>160</v>
      </c>
      <c r="C28" s="67" t="s">
        <v>184</v>
      </c>
      <c r="D28" s="121" t="s">
        <v>292</v>
      </c>
      <c r="E28" s="67" t="s">
        <v>181</v>
      </c>
      <c r="F28" s="122">
        <f>F29</f>
        <v>2787.1</v>
      </c>
      <c r="G28" s="7"/>
      <c r="H28" s="7"/>
    </row>
    <row r="29" spans="1:8" ht="13.5" customHeight="1">
      <c r="A29" s="123" t="s">
        <v>75</v>
      </c>
      <c r="B29" s="67" t="s">
        <v>160</v>
      </c>
      <c r="C29" s="67" t="s">
        <v>184</v>
      </c>
      <c r="D29" s="121" t="s">
        <v>293</v>
      </c>
      <c r="E29" s="67" t="s">
        <v>181</v>
      </c>
      <c r="F29" s="122">
        <f>F30+F34+F37</f>
        <v>2787.1</v>
      </c>
      <c r="G29" s="7"/>
      <c r="H29" s="7"/>
    </row>
    <row r="30" spans="1:8" ht="36">
      <c r="A30" s="123" t="s">
        <v>387</v>
      </c>
      <c r="B30" s="67" t="s">
        <v>160</v>
      </c>
      <c r="C30" s="67" t="s">
        <v>184</v>
      </c>
      <c r="D30" s="121" t="s">
        <v>293</v>
      </c>
      <c r="E30" s="67" t="s">
        <v>386</v>
      </c>
      <c r="F30" s="122">
        <f>F31</f>
        <v>1886.6</v>
      </c>
      <c r="G30" s="7"/>
      <c r="H30" s="7"/>
    </row>
    <row r="31" spans="1:8" ht="14.25" customHeight="1">
      <c r="A31" s="123" t="s">
        <v>388</v>
      </c>
      <c r="B31" s="67" t="s">
        <v>160</v>
      </c>
      <c r="C31" s="67" t="s">
        <v>184</v>
      </c>
      <c r="D31" s="121" t="s">
        <v>293</v>
      </c>
      <c r="E31" s="67" t="s">
        <v>385</v>
      </c>
      <c r="F31" s="122">
        <f>F32+F33</f>
        <v>1886.6</v>
      </c>
      <c r="G31" s="7"/>
      <c r="H31" s="7"/>
    </row>
    <row r="32" spans="1:8" ht="13.5" customHeight="1">
      <c r="A32" s="55" t="s">
        <v>371</v>
      </c>
      <c r="B32" s="67" t="s">
        <v>160</v>
      </c>
      <c r="C32" s="67" t="s">
        <v>184</v>
      </c>
      <c r="D32" s="121" t="s">
        <v>293</v>
      </c>
      <c r="E32" s="67" t="s">
        <v>60</v>
      </c>
      <c r="F32" s="122">
        <v>1449</v>
      </c>
      <c r="G32" s="7"/>
      <c r="H32" s="7"/>
    </row>
    <row r="33" spans="1:8" ht="27" customHeight="1">
      <c r="A33" s="55" t="s">
        <v>372</v>
      </c>
      <c r="B33" s="67" t="s">
        <v>160</v>
      </c>
      <c r="C33" s="67" t="s">
        <v>184</v>
      </c>
      <c r="D33" s="121" t="s">
        <v>293</v>
      </c>
      <c r="E33" s="67" t="s">
        <v>389</v>
      </c>
      <c r="F33" s="122">
        <v>437.6</v>
      </c>
      <c r="G33" s="7"/>
      <c r="H33" s="7"/>
    </row>
    <row r="34" spans="1:8" ht="24">
      <c r="A34" s="55" t="s">
        <v>377</v>
      </c>
      <c r="B34" s="67" t="s">
        <v>160</v>
      </c>
      <c r="C34" s="67" t="s">
        <v>184</v>
      </c>
      <c r="D34" s="121" t="s">
        <v>293</v>
      </c>
      <c r="E34" s="67" t="s">
        <v>183</v>
      </c>
      <c r="F34" s="122">
        <f>F35</f>
        <v>900.5</v>
      </c>
      <c r="G34" s="7"/>
      <c r="H34" s="7"/>
    </row>
    <row r="35" spans="1:8" ht="24">
      <c r="A35" s="55" t="s">
        <v>374</v>
      </c>
      <c r="B35" s="67" t="s">
        <v>160</v>
      </c>
      <c r="C35" s="67" t="s">
        <v>184</v>
      </c>
      <c r="D35" s="121" t="s">
        <v>293</v>
      </c>
      <c r="E35" s="67" t="s">
        <v>373</v>
      </c>
      <c r="F35" s="122">
        <f>F36</f>
        <v>900.5</v>
      </c>
      <c r="G35" s="7"/>
      <c r="H35" s="7"/>
    </row>
    <row r="36" spans="1:8" ht="24">
      <c r="A36" s="55" t="s">
        <v>61</v>
      </c>
      <c r="B36" s="67" t="s">
        <v>160</v>
      </c>
      <c r="C36" s="67" t="s">
        <v>184</v>
      </c>
      <c r="D36" s="121" t="s">
        <v>293</v>
      </c>
      <c r="E36" s="67" t="s">
        <v>62</v>
      </c>
      <c r="F36" s="122">
        <v>900.5</v>
      </c>
      <c r="G36" s="7"/>
      <c r="H36" s="7"/>
    </row>
    <row r="37" spans="1:8" ht="14.25" customHeight="1" hidden="1">
      <c r="A37" s="55" t="s">
        <v>375</v>
      </c>
      <c r="B37" s="67" t="s">
        <v>160</v>
      </c>
      <c r="C37" s="67" t="s">
        <v>184</v>
      </c>
      <c r="D37" s="121" t="s">
        <v>293</v>
      </c>
      <c r="E37" s="67" t="s">
        <v>376</v>
      </c>
      <c r="F37" s="122">
        <f>F38</f>
        <v>0</v>
      </c>
      <c r="G37" s="7"/>
      <c r="H37" s="7"/>
    </row>
    <row r="38" spans="1:8" ht="13.5" customHeight="1" hidden="1">
      <c r="A38" s="55" t="s">
        <v>379</v>
      </c>
      <c r="B38" s="67" t="s">
        <v>160</v>
      </c>
      <c r="C38" s="67" t="s">
        <v>184</v>
      </c>
      <c r="D38" s="121" t="s">
        <v>293</v>
      </c>
      <c r="E38" s="67" t="s">
        <v>378</v>
      </c>
      <c r="F38" s="122">
        <f>F39</f>
        <v>0</v>
      </c>
      <c r="G38" s="7"/>
      <c r="H38" s="7"/>
    </row>
    <row r="39" spans="1:8" ht="48" hidden="1">
      <c r="A39" s="55" t="s">
        <v>15</v>
      </c>
      <c r="B39" s="67" t="s">
        <v>160</v>
      </c>
      <c r="C39" s="67" t="s">
        <v>184</v>
      </c>
      <c r="D39" s="121" t="s">
        <v>287</v>
      </c>
      <c r="E39" s="67" t="s">
        <v>14</v>
      </c>
      <c r="F39" s="122"/>
      <c r="G39" s="7"/>
      <c r="H39" s="7"/>
    </row>
    <row r="40" spans="1:8" ht="24">
      <c r="A40" s="119" t="s">
        <v>0</v>
      </c>
      <c r="B40" s="101" t="s">
        <v>160</v>
      </c>
      <c r="C40" s="101" t="s">
        <v>184</v>
      </c>
      <c r="D40" s="120" t="s">
        <v>294</v>
      </c>
      <c r="E40" s="101" t="s">
        <v>181</v>
      </c>
      <c r="F40" s="118">
        <f>F41</f>
        <v>0.7</v>
      </c>
      <c r="G40" s="7"/>
      <c r="H40" s="7"/>
    </row>
    <row r="41" spans="1:8" ht="60">
      <c r="A41" s="55" t="s">
        <v>6</v>
      </c>
      <c r="B41" s="67" t="s">
        <v>160</v>
      </c>
      <c r="C41" s="67" t="s">
        <v>184</v>
      </c>
      <c r="D41" s="121" t="s">
        <v>288</v>
      </c>
      <c r="E41" s="67" t="s">
        <v>181</v>
      </c>
      <c r="F41" s="122">
        <f>F44</f>
        <v>0.7</v>
      </c>
      <c r="G41" s="7"/>
      <c r="H41" s="7"/>
    </row>
    <row r="42" spans="1:8" ht="24">
      <c r="A42" s="55" t="s">
        <v>377</v>
      </c>
      <c r="B42" s="67" t="s">
        <v>160</v>
      </c>
      <c r="C42" s="67" t="s">
        <v>184</v>
      </c>
      <c r="D42" s="121" t="s">
        <v>288</v>
      </c>
      <c r="E42" s="67" t="s">
        <v>183</v>
      </c>
      <c r="F42" s="122">
        <f>F43</f>
        <v>0.7</v>
      </c>
      <c r="G42" s="7"/>
      <c r="H42" s="7"/>
    </row>
    <row r="43" spans="1:8" ht="24">
      <c r="A43" s="55" t="s">
        <v>374</v>
      </c>
      <c r="B43" s="67" t="s">
        <v>160</v>
      </c>
      <c r="C43" s="67" t="s">
        <v>184</v>
      </c>
      <c r="D43" s="121" t="s">
        <v>288</v>
      </c>
      <c r="E43" s="67" t="s">
        <v>373</v>
      </c>
      <c r="F43" s="122">
        <f>F44</f>
        <v>0.7</v>
      </c>
      <c r="G43" s="7"/>
      <c r="H43" s="7"/>
    </row>
    <row r="44" spans="1:8" ht="24">
      <c r="A44" s="55" t="s">
        <v>61</v>
      </c>
      <c r="B44" s="67" t="s">
        <v>160</v>
      </c>
      <c r="C44" s="67" t="s">
        <v>184</v>
      </c>
      <c r="D44" s="121" t="s">
        <v>288</v>
      </c>
      <c r="E44" s="67" t="s">
        <v>62</v>
      </c>
      <c r="F44" s="122">
        <v>0.7</v>
      </c>
      <c r="G44" s="7"/>
      <c r="H44" s="7"/>
    </row>
    <row r="45" spans="1:8" ht="15">
      <c r="A45" s="119" t="s">
        <v>188</v>
      </c>
      <c r="B45" s="101" t="s">
        <v>160</v>
      </c>
      <c r="C45" s="101" t="s">
        <v>196</v>
      </c>
      <c r="D45" s="101" t="s">
        <v>289</v>
      </c>
      <c r="E45" s="101" t="s">
        <v>181</v>
      </c>
      <c r="F45" s="118">
        <f aca="true" t="shared" si="1" ref="F45:F50">F46</f>
        <v>100</v>
      </c>
      <c r="G45" s="7"/>
      <c r="H45" s="7"/>
    </row>
    <row r="46" spans="1:8" ht="14.25" customHeight="1">
      <c r="A46" s="119" t="s">
        <v>74</v>
      </c>
      <c r="B46" s="101" t="s">
        <v>160</v>
      </c>
      <c r="C46" s="101" t="s">
        <v>196</v>
      </c>
      <c r="D46" s="120" t="s">
        <v>291</v>
      </c>
      <c r="E46" s="101" t="s">
        <v>181</v>
      </c>
      <c r="F46" s="118">
        <f t="shared" si="1"/>
        <v>100</v>
      </c>
      <c r="G46" s="7"/>
      <c r="H46" s="7"/>
    </row>
    <row r="47" spans="1:8" ht="24">
      <c r="A47" s="55" t="s">
        <v>76</v>
      </c>
      <c r="B47" s="67" t="s">
        <v>160</v>
      </c>
      <c r="C47" s="67" t="s">
        <v>196</v>
      </c>
      <c r="D47" s="121" t="s">
        <v>290</v>
      </c>
      <c r="E47" s="67" t="s">
        <v>181</v>
      </c>
      <c r="F47" s="122">
        <f>F48</f>
        <v>100</v>
      </c>
      <c r="G47" s="7"/>
      <c r="H47" s="7"/>
    </row>
    <row r="48" spans="1:8" ht="24">
      <c r="A48" s="123" t="s">
        <v>271</v>
      </c>
      <c r="B48" s="67" t="s">
        <v>160</v>
      </c>
      <c r="C48" s="67" t="s">
        <v>196</v>
      </c>
      <c r="D48" s="121" t="s">
        <v>292</v>
      </c>
      <c r="E48" s="67" t="s">
        <v>181</v>
      </c>
      <c r="F48" s="122">
        <f t="shared" si="1"/>
        <v>100</v>
      </c>
      <c r="G48" s="7"/>
      <c r="H48" s="7"/>
    </row>
    <row r="49" spans="1:8" ht="13.5" customHeight="1">
      <c r="A49" s="123" t="s">
        <v>77</v>
      </c>
      <c r="B49" s="67" t="s">
        <v>160</v>
      </c>
      <c r="C49" s="67" t="s">
        <v>196</v>
      </c>
      <c r="D49" s="121" t="s">
        <v>299</v>
      </c>
      <c r="E49" s="67" t="s">
        <v>181</v>
      </c>
      <c r="F49" s="122">
        <f t="shared" si="1"/>
        <v>100</v>
      </c>
      <c r="G49" s="7"/>
      <c r="H49" s="7"/>
    </row>
    <row r="50" spans="1:8" ht="14.25" customHeight="1">
      <c r="A50" s="55" t="s">
        <v>375</v>
      </c>
      <c r="B50" s="67" t="s">
        <v>160</v>
      </c>
      <c r="C50" s="67" t="s">
        <v>196</v>
      </c>
      <c r="D50" s="121" t="s">
        <v>299</v>
      </c>
      <c r="E50" s="67" t="s">
        <v>376</v>
      </c>
      <c r="F50" s="122">
        <f t="shared" si="1"/>
        <v>100</v>
      </c>
      <c r="G50" s="7"/>
      <c r="H50" s="7"/>
    </row>
    <row r="51" spans="1:8" ht="14.25" customHeight="1">
      <c r="A51" s="55" t="s">
        <v>63</v>
      </c>
      <c r="B51" s="67" t="s">
        <v>160</v>
      </c>
      <c r="C51" s="67" t="s">
        <v>196</v>
      </c>
      <c r="D51" s="121" t="s">
        <v>299</v>
      </c>
      <c r="E51" s="67" t="s">
        <v>64</v>
      </c>
      <c r="F51" s="122">
        <v>100</v>
      </c>
      <c r="G51" s="7"/>
      <c r="H51" s="7"/>
    </row>
    <row r="52" spans="1:8" ht="24">
      <c r="A52" s="107" t="s">
        <v>250</v>
      </c>
      <c r="B52" s="100" t="s">
        <v>195</v>
      </c>
      <c r="C52" s="101" t="s">
        <v>180</v>
      </c>
      <c r="D52" s="101" t="s">
        <v>289</v>
      </c>
      <c r="E52" s="101" t="s">
        <v>181</v>
      </c>
      <c r="F52" s="118">
        <f aca="true" t="shared" si="2" ref="F52:F59">F53</f>
        <v>1388</v>
      </c>
      <c r="G52" s="7"/>
      <c r="H52" s="7"/>
    </row>
    <row r="53" spans="1:8" ht="15">
      <c r="A53" s="107" t="s">
        <v>251</v>
      </c>
      <c r="B53" s="100" t="s">
        <v>195</v>
      </c>
      <c r="C53" s="101" t="s">
        <v>194</v>
      </c>
      <c r="D53" s="101" t="s">
        <v>289</v>
      </c>
      <c r="E53" s="101" t="s">
        <v>181</v>
      </c>
      <c r="F53" s="118">
        <f t="shared" si="2"/>
        <v>1388</v>
      </c>
      <c r="G53" s="7"/>
      <c r="H53" s="7"/>
    </row>
    <row r="54" spans="1:8" ht="14.25" customHeight="1">
      <c r="A54" s="119" t="s">
        <v>74</v>
      </c>
      <c r="B54" s="101" t="s">
        <v>195</v>
      </c>
      <c r="C54" s="101" t="s">
        <v>194</v>
      </c>
      <c r="D54" s="120" t="s">
        <v>291</v>
      </c>
      <c r="E54" s="101" t="s">
        <v>181</v>
      </c>
      <c r="F54" s="118">
        <f t="shared" si="2"/>
        <v>1388</v>
      </c>
      <c r="G54" s="7"/>
      <c r="H54" s="7"/>
    </row>
    <row r="55" spans="1:8" ht="24">
      <c r="A55" s="55" t="s">
        <v>76</v>
      </c>
      <c r="B55" s="67" t="s">
        <v>195</v>
      </c>
      <c r="C55" s="67" t="s">
        <v>194</v>
      </c>
      <c r="D55" s="121" t="s">
        <v>290</v>
      </c>
      <c r="E55" s="67" t="s">
        <v>181</v>
      </c>
      <c r="F55" s="122">
        <f t="shared" si="2"/>
        <v>1388</v>
      </c>
      <c r="G55" s="7"/>
      <c r="H55" s="7"/>
    </row>
    <row r="56" spans="1:8" ht="24">
      <c r="A56" s="123" t="s">
        <v>271</v>
      </c>
      <c r="B56" s="67" t="s">
        <v>195</v>
      </c>
      <c r="C56" s="67" t="s">
        <v>194</v>
      </c>
      <c r="D56" s="121" t="s">
        <v>292</v>
      </c>
      <c r="E56" s="67" t="s">
        <v>181</v>
      </c>
      <c r="F56" s="122">
        <f t="shared" si="2"/>
        <v>1388</v>
      </c>
      <c r="G56" s="7"/>
      <c r="H56" s="7"/>
    </row>
    <row r="57" spans="1:8" ht="24">
      <c r="A57" s="123" t="s">
        <v>5</v>
      </c>
      <c r="B57" s="67" t="s">
        <v>195</v>
      </c>
      <c r="C57" s="67" t="s">
        <v>194</v>
      </c>
      <c r="D57" s="121" t="s">
        <v>300</v>
      </c>
      <c r="E57" s="67" t="s">
        <v>181</v>
      </c>
      <c r="F57" s="122">
        <f t="shared" si="2"/>
        <v>1388</v>
      </c>
      <c r="G57" s="7"/>
      <c r="H57" s="7"/>
    </row>
    <row r="58" spans="1:8" ht="24">
      <c r="A58" s="55" t="s">
        <v>377</v>
      </c>
      <c r="B58" s="67" t="s">
        <v>195</v>
      </c>
      <c r="C58" s="67" t="s">
        <v>194</v>
      </c>
      <c r="D58" s="121" t="s">
        <v>300</v>
      </c>
      <c r="E58" s="67" t="s">
        <v>183</v>
      </c>
      <c r="F58" s="122">
        <f t="shared" si="2"/>
        <v>1388</v>
      </c>
      <c r="G58" s="7"/>
      <c r="H58" s="7"/>
    </row>
    <row r="59" spans="1:8" ht="24">
      <c r="A59" s="55" t="s">
        <v>374</v>
      </c>
      <c r="B59" s="67" t="s">
        <v>195</v>
      </c>
      <c r="C59" s="67" t="s">
        <v>194</v>
      </c>
      <c r="D59" s="121" t="s">
        <v>300</v>
      </c>
      <c r="E59" s="67" t="s">
        <v>373</v>
      </c>
      <c r="F59" s="122">
        <f t="shared" si="2"/>
        <v>1388</v>
      </c>
      <c r="G59" s="7"/>
      <c r="H59" s="7"/>
    </row>
    <row r="60" spans="1:8" ht="24">
      <c r="A60" s="55" t="s">
        <v>61</v>
      </c>
      <c r="B60" s="67" t="s">
        <v>195</v>
      </c>
      <c r="C60" s="67" t="s">
        <v>194</v>
      </c>
      <c r="D60" s="121" t="s">
        <v>300</v>
      </c>
      <c r="E60" s="67" t="s">
        <v>62</v>
      </c>
      <c r="F60" s="122">
        <v>1388</v>
      </c>
      <c r="G60" s="7"/>
      <c r="H60" s="7"/>
    </row>
    <row r="61" spans="1:8" ht="15">
      <c r="A61" s="119" t="s">
        <v>72</v>
      </c>
      <c r="B61" s="101" t="s">
        <v>184</v>
      </c>
      <c r="C61" s="101" t="s">
        <v>180</v>
      </c>
      <c r="D61" s="101" t="s">
        <v>289</v>
      </c>
      <c r="E61" s="101" t="s">
        <v>181</v>
      </c>
      <c r="F61" s="118">
        <f>F62+F70</f>
        <v>594.7</v>
      </c>
      <c r="G61" s="7"/>
      <c r="H61" s="7"/>
    </row>
    <row r="62" spans="1:8" ht="15">
      <c r="A62" s="80" t="s">
        <v>108</v>
      </c>
      <c r="B62" s="109" t="s">
        <v>184</v>
      </c>
      <c r="C62" s="109" t="s">
        <v>54</v>
      </c>
      <c r="D62" s="109" t="s">
        <v>289</v>
      </c>
      <c r="E62" s="109" t="s">
        <v>181</v>
      </c>
      <c r="F62" s="118">
        <f aca="true" t="shared" si="3" ref="F62:F68">F63</f>
        <v>295</v>
      </c>
      <c r="G62" s="7"/>
      <c r="H62" s="7"/>
    </row>
    <row r="63" spans="1:8" ht="14.25" customHeight="1">
      <c r="A63" s="119" t="s">
        <v>74</v>
      </c>
      <c r="B63" s="101" t="s">
        <v>184</v>
      </c>
      <c r="C63" s="101" t="s">
        <v>54</v>
      </c>
      <c r="D63" s="120" t="s">
        <v>291</v>
      </c>
      <c r="E63" s="101" t="s">
        <v>181</v>
      </c>
      <c r="F63" s="118">
        <f t="shared" si="3"/>
        <v>295</v>
      </c>
      <c r="G63" s="7"/>
      <c r="H63" s="7"/>
    </row>
    <row r="64" spans="1:8" ht="24">
      <c r="A64" s="55" t="s">
        <v>76</v>
      </c>
      <c r="B64" s="113" t="s">
        <v>184</v>
      </c>
      <c r="C64" s="67" t="s">
        <v>54</v>
      </c>
      <c r="D64" s="121" t="s">
        <v>290</v>
      </c>
      <c r="E64" s="67" t="s">
        <v>181</v>
      </c>
      <c r="F64" s="122">
        <f t="shared" si="3"/>
        <v>295</v>
      </c>
      <c r="G64" s="7"/>
      <c r="H64" s="7"/>
    </row>
    <row r="65" spans="1:8" ht="24">
      <c r="A65" s="123" t="s">
        <v>271</v>
      </c>
      <c r="B65" s="67" t="s">
        <v>184</v>
      </c>
      <c r="C65" s="67" t="s">
        <v>54</v>
      </c>
      <c r="D65" s="121" t="s">
        <v>292</v>
      </c>
      <c r="E65" s="67" t="s">
        <v>181</v>
      </c>
      <c r="F65" s="122">
        <f t="shared" si="3"/>
        <v>295</v>
      </c>
      <c r="G65" s="7"/>
      <c r="H65" s="7"/>
    </row>
    <row r="66" spans="1:8" ht="14.25" customHeight="1">
      <c r="A66" s="125" t="s">
        <v>232</v>
      </c>
      <c r="B66" s="67" t="s">
        <v>184</v>
      </c>
      <c r="C66" s="67" t="s">
        <v>54</v>
      </c>
      <c r="D66" s="121" t="s">
        <v>302</v>
      </c>
      <c r="E66" s="67" t="s">
        <v>181</v>
      </c>
      <c r="F66" s="122">
        <f t="shared" si="3"/>
        <v>295</v>
      </c>
      <c r="G66" s="7"/>
      <c r="H66" s="7"/>
    </row>
    <row r="67" spans="1:8" ht="24">
      <c r="A67" s="55" t="s">
        <v>377</v>
      </c>
      <c r="B67" s="67" t="s">
        <v>184</v>
      </c>
      <c r="C67" s="67" t="s">
        <v>54</v>
      </c>
      <c r="D67" s="121" t="s">
        <v>302</v>
      </c>
      <c r="E67" s="67" t="s">
        <v>183</v>
      </c>
      <c r="F67" s="122">
        <f t="shared" si="3"/>
        <v>295</v>
      </c>
      <c r="G67" s="7"/>
      <c r="H67" s="7"/>
    </row>
    <row r="68" spans="1:8" ht="24">
      <c r="A68" s="55" t="s">
        <v>374</v>
      </c>
      <c r="B68" s="67" t="s">
        <v>184</v>
      </c>
      <c r="C68" s="67" t="s">
        <v>54</v>
      </c>
      <c r="D68" s="121" t="s">
        <v>302</v>
      </c>
      <c r="E68" s="67" t="s">
        <v>373</v>
      </c>
      <c r="F68" s="122">
        <f t="shared" si="3"/>
        <v>295</v>
      </c>
      <c r="G68" s="7"/>
      <c r="H68" s="7"/>
    </row>
    <row r="69" spans="1:8" ht="24">
      <c r="A69" s="55" t="s">
        <v>61</v>
      </c>
      <c r="B69" s="67" t="s">
        <v>184</v>
      </c>
      <c r="C69" s="67" t="s">
        <v>54</v>
      </c>
      <c r="D69" s="121" t="s">
        <v>302</v>
      </c>
      <c r="E69" s="67" t="s">
        <v>62</v>
      </c>
      <c r="F69" s="122">
        <v>295</v>
      </c>
      <c r="G69" s="7"/>
      <c r="H69" s="7"/>
    </row>
    <row r="70" spans="1:8" ht="15">
      <c r="A70" s="119" t="s">
        <v>73</v>
      </c>
      <c r="B70" s="101" t="s">
        <v>184</v>
      </c>
      <c r="C70" s="101" t="s">
        <v>225</v>
      </c>
      <c r="D70" s="101" t="s">
        <v>289</v>
      </c>
      <c r="E70" s="101" t="s">
        <v>181</v>
      </c>
      <c r="F70" s="118">
        <f aca="true" t="shared" si="4" ref="F70:F76">F71</f>
        <v>299.7</v>
      </c>
      <c r="G70" s="7"/>
      <c r="H70" s="7"/>
    </row>
    <row r="71" spans="1:8" ht="13.5" customHeight="1">
      <c r="A71" s="119" t="s">
        <v>74</v>
      </c>
      <c r="B71" s="101" t="s">
        <v>184</v>
      </c>
      <c r="C71" s="101" t="s">
        <v>225</v>
      </c>
      <c r="D71" s="120" t="s">
        <v>291</v>
      </c>
      <c r="E71" s="101" t="s">
        <v>181</v>
      </c>
      <c r="F71" s="118">
        <f t="shared" si="4"/>
        <v>299.7</v>
      </c>
      <c r="G71" s="7"/>
      <c r="H71" s="7"/>
    </row>
    <row r="72" spans="1:8" ht="24">
      <c r="A72" s="55" t="s">
        <v>76</v>
      </c>
      <c r="B72" s="67" t="s">
        <v>184</v>
      </c>
      <c r="C72" s="67" t="s">
        <v>225</v>
      </c>
      <c r="D72" s="121" t="s">
        <v>290</v>
      </c>
      <c r="E72" s="67" t="s">
        <v>181</v>
      </c>
      <c r="F72" s="122">
        <f t="shared" si="4"/>
        <v>299.7</v>
      </c>
      <c r="G72" s="7"/>
      <c r="H72" s="7"/>
    </row>
    <row r="73" spans="1:8" ht="24">
      <c r="A73" s="123" t="s">
        <v>271</v>
      </c>
      <c r="B73" s="67" t="s">
        <v>184</v>
      </c>
      <c r="C73" s="67" t="s">
        <v>225</v>
      </c>
      <c r="D73" s="121" t="s">
        <v>292</v>
      </c>
      <c r="E73" s="67" t="s">
        <v>181</v>
      </c>
      <c r="F73" s="122">
        <f t="shared" si="4"/>
        <v>299.7</v>
      </c>
      <c r="G73" s="7"/>
      <c r="H73" s="7"/>
    </row>
    <row r="74" spans="1:8" ht="15">
      <c r="A74" s="125" t="s">
        <v>232</v>
      </c>
      <c r="B74" s="67" t="s">
        <v>184</v>
      </c>
      <c r="C74" s="67" t="s">
        <v>225</v>
      </c>
      <c r="D74" s="65" t="s">
        <v>302</v>
      </c>
      <c r="E74" s="67" t="s">
        <v>181</v>
      </c>
      <c r="F74" s="122">
        <f t="shared" si="4"/>
        <v>299.7</v>
      </c>
      <c r="G74" s="7"/>
      <c r="H74" s="7"/>
    </row>
    <row r="75" spans="1:8" ht="24">
      <c r="A75" s="55" t="s">
        <v>377</v>
      </c>
      <c r="B75" s="67" t="s">
        <v>184</v>
      </c>
      <c r="C75" s="67" t="s">
        <v>225</v>
      </c>
      <c r="D75" s="65" t="s">
        <v>302</v>
      </c>
      <c r="E75" s="67" t="s">
        <v>183</v>
      </c>
      <c r="F75" s="122">
        <f t="shared" si="4"/>
        <v>299.7</v>
      </c>
      <c r="G75" s="7"/>
      <c r="H75" s="7"/>
    </row>
    <row r="76" spans="1:8" ht="24">
      <c r="A76" s="55" t="s">
        <v>374</v>
      </c>
      <c r="B76" s="67" t="s">
        <v>184</v>
      </c>
      <c r="C76" s="67" t="s">
        <v>225</v>
      </c>
      <c r="D76" s="65" t="s">
        <v>302</v>
      </c>
      <c r="E76" s="67" t="s">
        <v>373</v>
      </c>
      <c r="F76" s="122">
        <f t="shared" si="4"/>
        <v>299.7</v>
      </c>
      <c r="G76" s="7"/>
      <c r="H76" s="7"/>
    </row>
    <row r="77" spans="1:8" ht="24">
      <c r="A77" s="55" t="s">
        <v>61</v>
      </c>
      <c r="B77" s="67" t="s">
        <v>184</v>
      </c>
      <c r="C77" s="67" t="s">
        <v>225</v>
      </c>
      <c r="D77" s="65" t="s">
        <v>302</v>
      </c>
      <c r="E77" s="67" t="s">
        <v>62</v>
      </c>
      <c r="F77" s="122">
        <v>299.7</v>
      </c>
      <c r="G77" s="7"/>
      <c r="H77" s="7"/>
    </row>
    <row r="78" spans="1:8" ht="15">
      <c r="A78" s="126" t="s">
        <v>189</v>
      </c>
      <c r="B78" s="109" t="s">
        <v>161</v>
      </c>
      <c r="C78" s="109" t="s">
        <v>180</v>
      </c>
      <c r="D78" s="101" t="s">
        <v>289</v>
      </c>
      <c r="E78" s="109" t="s">
        <v>181</v>
      </c>
      <c r="F78" s="127">
        <f>F79+F87+F95</f>
        <v>1607.1</v>
      </c>
      <c r="G78" s="7"/>
      <c r="H78" s="7"/>
    </row>
    <row r="79" spans="1:8" ht="15" hidden="1">
      <c r="A79" s="126" t="s">
        <v>158</v>
      </c>
      <c r="B79" s="109" t="s">
        <v>161</v>
      </c>
      <c r="C79" s="109" t="s">
        <v>160</v>
      </c>
      <c r="D79" s="109" t="s">
        <v>289</v>
      </c>
      <c r="E79" s="109" t="s">
        <v>181</v>
      </c>
      <c r="F79" s="127">
        <f aca="true" t="shared" si="5" ref="F79:F85">F80</f>
        <v>0</v>
      </c>
      <c r="G79" s="7"/>
      <c r="H79" s="7"/>
    </row>
    <row r="80" spans="1:8" ht="14.25" customHeight="1" hidden="1">
      <c r="A80" s="119" t="s">
        <v>74</v>
      </c>
      <c r="B80" s="101" t="s">
        <v>161</v>
      </c>
      <c r="C80" s="101" t="s">
        <v>160</v>
      </c>
      <c r="D80" s="120" t="s">
        <v>291</v>
      </c>
      <c r="E80" s="109" t="s">
        <v>181</v>
      </c>
      <c r="F80" s="127">
        <f t="shared" si="5"/>
        <v>0</v>
      </c>
      <c r="G80" s="7"/>
      <c r="H80" s="7"/>
    </row>
    <row r="81" spans="1:8" ht="24" hidden="1">
      <c r="A81" s="55" t="s">
        <v>76</v>
      </c>
      <c r="B81" s="67" t="s">
        <v>161</v>
      </c>
      <c r="C81" s="67" t="s">
        <v>160</v>
      </c>
      <c r="D81" s="121" t="s">
        <v>290</v>
      </c>
      <c r="E81" s="113" t="s">
        <v>181</v>
      </c>
      <c r="F81" s="128">
        <f t="shared" si="5"/>
        <v>0</v>
      </c>
      <c r="G81" s="7"/>
      <c r="H81" s="7"/>
    </row>
    <row r="82" spans="1:8" ht="24" hidden="1">
      <c r="A82" s="123" t="s">
        <v>271</v>
      </c>
      <c r="B82" s="67" t="s">
        <v>161</v>
      </c>
      <c r="C82" s="67" t="s">
        <v>160</v>
      </c>
      <c r="D82" s="121" t="s">
        <v>292</v>
      </c>
      <c r="E82" s="113" t="s">
        <v>181</v>
      </c>
      <c r="F82" s="128">
        <f t="shared" si="5"/>
        <v>0</v>
      </c>
      <c r="G82" s="7"/>
      <c r="H82" s="7"/>
    </row>
    <row r="83" spans="1:8" ht="13.5" customHeight="1" hidden="1">
      <c r="A83" s="129" t="s">
        <v>78</v>
      </c>
      <c r="B83" s="113" t="s">
        <v>161</v>
      </c>
      <c r="C83" s="113" t="s">
        <v>160</v>
      </c>
      <c r="D83" s="121" t="s">
        <v>301</v>
      </c>
      <c r="E83" s="113" t="s">
        <v>181</v>
      </c>
      <c r="F83" s="128">
        <f t="shared" si="5"/>
        <v>0</v>
      </c>
      <c r="G83" s="7"/>
      <c r="H83" s="7"/>
    </row>
    <row r="84" spans="1:8" ht="24" hidden="1">
      <c r="A84" s="55" t="s">
        <v>377</v>
      </c>
      <c r="B84" s="113" t="s">
        <v>161</v>
      </c>
      <c r="C84" s="113" t="s">
        <v>160</v>
      </c>
      <c r="D84" s="121" t="s">
        <v>301</v>
      </c>
      <c r="E84" s="113" t="s">
        <v>183</v>
      </c>
      <c r="F84" s="128">
        <f t="shared" si="5"/>
        <v>0</v>
      </c>
      <c r="G84" s="7"/>
      <c r="H84" s="7"/>
    </row>
    <row r="85" spans="1:8" ht="24" hidden="1">
      <c r="A85" s="55" t="s">
        <v>374</v>
      </c>
      <c r="B85" s="113" t="s">
        <v>161</v>
      </c>
      <c r="C85" s="113" t="s">
        <v>160</v>
      </c>
      <c r="D85" s="121" t="s">
        <v>301</v>
      </c>
      <c r="E85" s="113" t="s">
        <v>373</v>
      </c>
      <c r="F85" s="128">
        <f t="shared" si="5"/>
        <v>0</v>
      </c>
      <c r="G85" s="7"/>
      <c r="H85" s="7"/>
    </row>
    <row r="86" spans="1:8" ht="24" hidden="1">
      <c r="A86" s="55" t="s">
        <v>61</v>
      </c>
      <c r="B86" s="113" t="s">
        <v>161</v>
      </c>
      <c r="C86" s="113" t="s">
        <v>160</v>
      </c>
      <c r="D86" s="121" t="s">
        <v>301</v>
      </c>
      <c r="E86" s="67" t="s">
        <v>62</v>
      </c>
      <c r="F86" s="128"/>
      <c r="G86" s="7"/>
      <c r="H86" s="7"/>
    </row>
    <row r="87" spans="1:8" ht="15" hidden="1">
      <c r="A87" s="80" t="s">
        <v>159</v>
      </c>
      <c r="B87" s="101" t="s">
        <v>161</v>
      </c>
      <c r="C87" s="101" t="s">
        <v>182</v>
      </c>
      <c r="D87" s="109" t="s">
        <v>289</v>
      </c>
      <c r="E87" s="109" t="s">
        <v>181</v>
      </c>
      <c r="F87" s="118">
        <f>F88</f>
        <v>0</v>
      </c>
      <c r="G87" s="7"/>
      <c r="H87" s="7"/>
    </row>
    <row r="88" spans="1:8" ht="14.25" customHeight="1" hidden="1">
      <c r="A88" s="119" t="s">
        <v>74</v>
      </c>
      <c r="B88" s="101" t="s">
        <v>161</v>
      </c>
      <c r="C88" s="101" t="s">
        <v>182</v>
      </c>
      <c r="D88" s="120" t="s">
        <v>291</v>
      </c>
      <c r="E88" s="109" t="s">
        <v>181</v>
      </c>
      <c r="F88" s="118">
        <f>F90</f>
        <v>0</v>
      </c>
      <c r="G88" s="7"/>
      <c r="H88" s="7"/>
    </row>
    <row r="89" spans="1:8" ht="24" hidden="1">
      <c r="A89" s="55" t="s">
        <v>76</v>
      </c>
      <c r="B89" s="67" t="s">
        <v>161</v>
      </c>
      <c r="C89" s="67" t="s">
        <v>182</v>
      </c>
      <c r="D89" s="121" t="s">
        <v>290</v>
      </c>
      <c r="E89" s="113" t="s">
        <v>181</v>
      </c>
      <c r="F89" s="122">
        <f>F90</f>
        <v>0</v>
      </c>
      <c r="G89" s="7"/>
      <c r="H89" s="7"/>
    </row>
    <row r="90" spans="1:8" ht="24" hidden="1">
      <c r="A90" s="123" t="s">
        <v>271</v>
      </c>
      <c r="B90" s="67" t="s">
        <v>161</v>
      </c>
      <c r="C90" s="67" t="s">
        <v>182</v>
      </c>
      <c r="D90" s="121" t="s">
        <v>292</v>
      </c>
      <c r="E90" s="113" t="s">
        <v>181</v>
      </c>
      <c r="F90" s="122">
        <f>F91</f>
        <v>0</v>
      </c>
      <c r="G90" s="7"/>
      <c r="H90" s="7"/>
    </row>
    <row r="91" spans="1:8" ht="15" hidden="1">
      <c r="A91" s="125" t="s">
        <v>232</v>
      </c>
      <c r="B91" s="67" t="s">
        <v>161</v>
      </c>
      <c r="C91" s="67" t="s">
        <v>182</v>
      </c>
      <c r="D91" s="65" t="s">
        <v>302</v>
      </c>
      <c r="E91" s="113" t="s">
        <v>181</v>
      </c>
      <c r="F91" s="122">
        <f>F92</f>
        <v>0</v>
      </c>
      <c r="G91" s="7"/>
      <c r="H91" s="7"/>
    </row>
    <row r="92" spans="1:8" ht="24" hidden="1">
      <c r="A92" s="55" t="s">
        <v>377</v>
      </c>
      <c r="B92" s="67" t="s">
        <v>161</v>
      </c>
      <c r="C92" s="67" t="s">
        <v>182</v>
      </c>
      <c r="D92" s="65" t="s">
        <v>302</v>
      </c>
      <c r="E92" s="113" t="s">
        <v>183</v>
      </c>
      <c r="F92" s="122">
        <f>F93</f>
        <v>0</v>
      </c>
      <c r="G92" s="7"/>
      <c r="H92" s="7"/>
    </row>
    <row r="93" spans="1:8" ht="24" hidden="1">
      <c r="A93" s="55" t="s">
        <v>374</v>
      </c>
      <c r="B93" s="67" t="s">
        <v>161</v>
      </c>
      <c r="C93" s="67" t="s">
        <v>182</v>
      </c>
      <c r="D93" s="65" t="s">
        <v>302</v>
      </c>
      <c r="E93" s="113" t="s">
        <v>373</v>
      </c>
      <c r="F93" s="122">
        <f>F94</f>
        <v>0</v>
      </c>
      <c r="G93" s="7"/>
      <c r="H93" s="7"/>
    </row>
    <row r="94" spans="1:8" ht="24" hidden="1">
      <c r="A94" s="55" t="s">
        <v>61</v>
      </c>
      <c r="B94" s="113" t="s">
        <v>161</v>
      </c>
      <c r="C94" s="113" t="s">
        <v>182</v>
      </c>
      <c r="D94" s="65" t="s">
        <v>302</v>
      </c>
      <c r="E94" s="67" t="s">
        <v>62</v>
      </c>
      <c r="F94" s="122"/>
      <c r="G94" s="7"/>
      <c r="H94" s="7"/>
    </row>
    <row r="95" spans="1:8" ht="15">
      <c r="A95" s="119" t="s">
        <v>190</v>
      </c>
      <c r="B95" s="101" t="s">
        <v>161</v>
      </c>
      <c r="C95" s="101" t="s">
        <v>195</v>
      </c>
      <c r="D95" s="101" t="s">
        <v>289</v>
      </c>
      <c r="E95" s="101" t="s">
        <v>181</v>
      </c>
      <c r="F95" s="118">
        <f>F96</f>
        <v>1607.1</v>
      </c>
      <c r="G95" s="7"/>
      <c r="H95" s="7"/>
    </row>
    <row r="96" spans="1:8" ht="14.25" customHeight="1">
      <c r="A96" s="119" t="s">
        <v>74</v>
      </c>
      <c r="B96" s="101" t="s">
        <v>161</v>
      </c>
      <c r="C96" s="101" t="s">
        <v>195</v>
      </c>
      <c r="D96" s="120" t="s">
        <v>291</v>
      </c>
      <c r="E96" s="101" t="s">
        <v>181</v>
      </c>
      <c r="F96" s="118">
        <f>F97</f>
        <v>1607.1</v>
      </c>
      <c r="G96" s="7"/>
      <c r="H96" s="7"/>
    </row>
    <row r="97" spans="1:8" ht="24">
      <c r="A97" s="55" t="s">
        <v>76</v>
      </c>
      <c r="B97" s="67" t="s">
        <v>161</v>
      </c>
      <c r="C97" s="67" t="s">
        <v>195</v>
      </c>
      <c r="D97" s="121" t="s">
        <v>290</v>
      </c>
      <c r="E97" s="67" t="s">
        <v>181</v>
      </c>
      <c r="F97" s="122">
        <f>F98+F102</f>
        <v>1607.1</v>
      </c>
      <c r="G97" s="7"/>
      <c r="H97" s="7"/>
    </row>
    <row r="98" spans="1:8" ht="24" hidden="1">
      <c r="A98" s="55" t="s">
        <v>243</v>
      </c>
      <c r="B98" s="67" t="s">
        <v>161</v>
      </c>
      <c r="C98" s="67" t="s">
        <v>195</v>
      </c>
      <c r="D98" s="65" t="s">
        <v>303</v>
      </c>
      <c r="E98" s="67" t="s">
        <v>181</v>
      </c>
      <c r="F98" s="122">
        <f>F99</f>
        <v>0</v>
      </c>
      <c r="G98" s="7"/>
      <c r="H98" s="7"/>
    </row>
    <row r="99" spans="1:8" ht="24" hidden="1">
      <c r="A99" s="55" t="s">
        <v>377</v>
      </c>
      <c r="B99" s="67" t="s">
        <v>161</v>
      </c>
      <c r="C99" s="67" t="s">
        <v>195</v>
      </c>
      <c r="D99" s="65" t="s">
        <v>303</v>
      </c>
      <c r="E99" s="67" t="s">
        <v>183</v>
      </c>
      <c r="F99" s="122">
        <f>F100</f>
        <v>0</v>
      </c>
      <c r="G99" s="7"/>
      <c r="H99" s="7"/>
    </row>
    <row r="100" spans="1:8" ht="24" hidden="1">
      <c r="A100" s="55" t="s">
        <v>374</v>
      </c>
      <c r="B100" s="67" t="s">
        <v>161</v>
      </c>
      <c r="C100" s="67" t="s">
        <v>195</v>
      </c>
      <c r="D100" s="65" t="s">
        <v>303</v>
      </c>
      <c r="E100" s="67" t="s">
        <v>373</v>
      </c>
      <c r="F100" s="122">
        <f>F101</f>
        <v>0</v>
      </c>
      <c r="G100" s="7"/>
      <c r="H100" s="7"/>
    </row>
    <row r="101" spans="1:8" ht="24" hidden="1">
      <c r="A101" s="55" t="s">
        <v>61</v>
      </c>
      <c r="B101" s="67" t="s">
        <v>161</v>
      </c>
      <c r="C101" s="67" t="s">
        <v>195</v>
      </c>
      <c r="D101" s="65" t="s">
        <v>303</v>
      </c>
      <c r="E101" s="67" t="s">
        <v>62</v>
      </c>
      <c r="F101" s="122"/>
      <c r="G101" s="7"/>
      <c r="H101" s="7"/>
    </row>
    <row r="102" spans="1:8" ht="24">
      <c r="A102" s="123" t="s">
        <v>271</v>
      </c>
      <c r="B102" s="67" t="s">
        <v>161</v>
      </c>
      <c r="C102" s="67" t="s">
        <v>195</v>
      </c>
      <c r="D102" s="121" t="s">
        <v>292</v>
      </c>
      <c r="E102" s="67" t="s">
        <v>181</v>
      </c>
      <c r="F102" s="122">
        <f>F103</f>
        <v>1607.1</v>
      </c>
      <c r="G102" s="7"/>
      <c r="H102" s="7"/>
    </row>
    <row r="103" spans="1:8" ht="14.25" customHeight="1">
      <c r="A103" s="123" t="s">
        <v>16</v>
      </c>
      <c r="B103" s="67" t="s">
        <v>161</v>
      </c>
      <c r="C103" s="67" t="s">
        <v>195</v>
      </c>
      <c r="D103" s="121" t="s">
        <v>304</v>
      </c>
      <c r="E103" s="67" t="s">
        <v>181</v>
      </c>
      <c r="F103" s="122">
        <f>F104+F108</f>
        <v>1607.1</v>
      </c>
      <c r="G103" s="7"/>
      <c r="H103" s="7"/>
    </row>
    <row r="104" spans="1:8" ht="13.5" customHeight="1">
      <c r="A104" s="119" t="s">
        <v>192</v>
      </c>
      <c r="B104" s="101" t="s">
        <v>161</v>
      </c>
      <c r="C104" s="101" t="s">
        <v>195</v>
      </c>
      <c r="D104" s="120" t="s">
        <v>305</v>
      </c>
      <c r="E104" s="101" t="s">
        <v>181</v>
      </c>
      <c r="F104" s="118">
        <f>F105</f>
        <v>296.4</v>
      </c>
      <c r="G104" s="7"/>
      <c r="H104" s="7"/>
    </row>
    <row r="105" spans="1:8" ht="24">
      <c r="A105" s="55" t="s">
        <v>377</v>
      </c>
      <c r="B105" s="67" t="s">
        <v>161</v>
      </c>
      <c r="C105" s="67" t="s">
        <v>195</v>
      </c>
      <c r="D105" s="121" t="s">
        <v>305</v>
      </c>
      <c r="E105" s="67" t="s">
        <v>183</v>
      </c>
      <c r="F105" s="122">
        <f>F106</f>
        <v>296.4</v>
      </c>
      <c r="G105" s="7"/>
      <c r="H105" s="7"/>
    </row>
    <row r="106" spans="1:8" ht="24">
      <c r="A106" s="55" t="s">
        <v>374</v>
      </c>
      <c r="B106" s="67" t="s">
        <v>161</v>
      </c>
      <c r="C106" s="67" t="s">
        <v>195</v>
      </c>
      <c r="D106" s="121" t="s">
        <v>305</v>
      </c>
      <c r="E106" s="67" t="s">
        <v>373</v>
      </c>
      <c r="F106" s="122">
        <f>F107</f>
        <v>296.4</v>
      </c>
      <c r="G106" s="7"/>
      <c r="H106" s="7"/>
    </row>
    <row r="107" spans="1:8" ht="24">
      <c r="A107" s="55" t="s">
        <v>61</v>
      </c>
      <c r="B107" s="67" t="s">
        <v>161</v>
      </c>
      <c r="C107" s="67" t="s">
        <v>195</v>
      </c>
      <c r="D107" s="121" t="s">
        <v>305</v>
      </c>
      <c r="E107" s="67" t="s">
        <v>62</v>
      </c>
      <c r="F107" s="122">
        <v>296.4</v>
      </c>
      <c r="G107" s="7"/>
      <c r="H107" s="7"/>
    </row>
    <row r="108" spans="1:8" ht="15">
      <c r="A108" s="119" t="s">
        <v>191</v>
      </c>
      <c r="B108" s="101" t="s">
        <v>161</v>
      </c>
      <c r="C108" s="101" t="s">
        <v>195</v>
      </c>
      <c r="D108" s="124" t="s">
        <v>306</v>
      </c>
      <c r="E108" s="101" t="s">
        <v>181</v>
      </c>
      <c r="F108" s="118">
        <f>F109</f>
        <v>1310.7</v>
      </c>
      <c r="G108" s="7"/>
      <c r="H108" s="7"/>
    </row>
    <row r="109" spans="1:8" ht="24">
      <c r="A109" s="55" t="s">
        <v>377</v>
      </c>
      <c r="B109" s="67" t="s">
        <v>161</v>
      </c>
      <c r="C109" s="67" t="s">
        <v>195</v>
      </c>
      <c r="D109" s="65" t="s">
        <v>306</v>
      </c>
      <c r="E109" s="67" t="s">
        <v>183</v>
      </c>
      <c r="F109" s="122">
        <f>F110</f>
        <v>1310.7</v>
      </c>
      <c r="G109" s="7"/>
      <c r="H109" s="7"/>
    </row>
    <row r="110" spans="1:8" ht="24">
      <c r="A110" s="55" t="s">
        <v>374</v>
      </c>
      <c r="B110" s="67" t="s">
        <v>161</v>
      </c>
      <c r="C110" s="67" t="s">
        <v>195</v>
      </c>
      <c r="D110" s="65" t="s">
        <v>306</v>
      </c>
      <c r="E110" s="67" t="s">
        <v>373</v>
      </c>
      <c r="F110" s="122">
        <f>F111</f>
        <v>1310.7</v>
      </c>
      <c r="G110" s="7"/>
      <c r="H110" s="7"/>
    </row>
    <row r="111" spans="1:8" ht="24">
      <c r="A111" s="55" t="s">
        <v>61</v>
      </c>
      <c r="B111" s="67" t="s">
        <v>161</v>
      </c>
      <c r="C111" s="67" t="s">
        <v>195</v>
      </c>
      <c r="D111" s="65" t="s">
        <v>306</v>
      </c>
      <c r="E111" s="67" t="s">
        <v>62</v>
      </c>
      <c r="F111" s="122">
        <v>1310.7</v>
      </c>
      <c r="G111" s="7"/>
      <c r="H111" s="7"/>
    </row>
    <row r="112" spans="1:8" ht="14.25" customHeight="1">
      <c r="A112" s="119" t="s">
        <v>118</v>
      </c>
      <c r="B112" s="101" t="s">
        <v>231</v>
      </c>
      <c r="C112" s="101" t="s">
        <v>180</v>
      </c>
      <c r="D112" s="120" t="s">
        <v>289</v>
      </c>
      <c r="E112" s="101" t="s">
        <v>181</v>
      </c>
      <c r="F112" s="118">
        <f>F113</f>
        <v>15.5</v>
      </c>
      <c r="G112" s="7"/>
      <c r="H112" s="7"/>
    </row>
    <row r="113" spans="1:8" ht="14.25" customHeight="1">
      <c r="A113" s="119" t="s">
        <v>70</v>
      </c>
      <c r="B113" s="101" t="s">
        <v>231</v>
      </c>
      <c r="C113" s="101" t="s">
        <v>184</v>
      </c>
      <c r="D113" s="120" t="s">
        <v>289</v>
      </c>
      <c r="E113" s="101" t="s">
        <v>181</v>
      </c>
      <c r="F113" s="118">
        <f>F114+F121</f>
        <v>15.5</v>
      </c>
      <c r="G113" s="7"/>
      <c r="H113" s="7"/>
    </row>
    <row r="114" spans="1:8" ht="14.25" customHeight="1" hidden="1">
      <c r="A114" s="119" t="s">
        <v>12</v>
      </c>
      <c r="B114" s="101" t="s">
        <v>231</v>
      </c>
      <c r="C114" s="101" t="s">
        <v>184</v>
      </c>
      <c r="D114" s="120" t="s">
        <v>296</v>
      </c>
      <c r="E114" s="101" t="s">
        <v>181</v>
      </c>
      <c r="F114" s="118">
        <f aca="true" t="shared" si="6" ref="F114:F119">F115</f>
        <v>0</v>
      </c>
      <c r="G114" s="7"/>
      <c r="H114" s="7"/>
    </row>
    <row r="115" spans="1:8" ht="15" hidden="1">
      <c r="A115" s="55" t="s">
        <v>1</v>
      </c>
      <c r="B115" s="67" t="s">
        <v>231</v>
      </c>
      <c r="C115" s="67" t="s">
        <v>184</v>
      </c>
      <c r="D115" s="121" t="s">
        <v>295</v>
      </c>
      <c r="E115" s="67" t="s">
        <v>181</v>
      </c>
      <c r="F115" s="122">
        <f t="shared" si="6"/>
        <v>0</v>
      </c>
      <c r="G115" s="7"/>
      <c r="H115" s="7"/>
    </row>
    <row r="116" spans="1:8" ht="14.25" customHeight="1" hidden="1">
      <c r="A116" s="55" t="s">
        <v>2</v>
      </c>
      <c r="B116" s="67" t="s">
        <v>231</v>
      </c>
      <c r="C116" s="67" t="s">
        <v>184</v>
      </c>
      <c r="D116" s="121" t="s">
        <v>297</v>
      </c>
      <c r="E116" s="67" t="s">
        <v>181</v>
      </c>
      <c r="F116" s="122">
        <f t="shared" si="6"/>
        <v>0</v>
      </c>
      <c r="G116" s="7"/>
      <c r="H116" s="7"/>
    </row>
    <row r="117" spans="1:8" ht="15" hidden="1">
      <c r="A117" s="55" t="s">
        <v>13</v>
      </c>
      <c r="B117" s="67" t="s">
        <v>231</v>
      </c>
      <c r="C117" s="67" t="s">
        <v>184</v>
      </c>
      <c r="D117" s="67" t="s">
        <v>298</v>
      </c>
      <c r="E117" s="67" t="s">
        <v>181</v>
      </c>
      <c r="F117" s="122">
        <f t="shared" si="6"/>
        <v>0</v>
      </c>
      <c r="G117" s="7"/>
      <c r="H117" s="7"/>
    </row>
    <row r="118" spans="1:8" ht="24" hidden="1">
      <c r="A118" s="55" t="s">
        <v>377</v>
      </c>
      <c r="B118" s="67" t="s">
        <v>231</v>
      </c>
      <c r="C118" s="67" t="s">
        <v>184</v>
      </c>
      <c r="D118" s="67" t="s">
        <v>298</v>
      </c>
      <c r="E118" s="67" t="s">
        <v>183</v>
      </c>
      <c r="F118" s="122">
        <f t="shared" si="6"/>
        <v>0</v>
      </c>
      <c r="G118" s="7"/>
      <c r="H118" s="7"/>
    </row>
    <row r="119" spans="1:8" ht="24" hidden="1">
      <c r="A119" s="55" t="s">
        <v>374</v>
      </c>
      <c r="B119" s="67" t="s">
        <v>231</v>
      </c>
      <c r="C119" s="67" t="s">
        <v>184</v>
      </c>
      <c r="D119" s="67" t="s">
        <v>298</v>
      </c>
      <c r="E119" s="67" t="s">
        <v>373</v>
      </c>
      <c r="F119" s="122">
        <f t="shared" si="6"/>
        <v>0</v>
      </c>
      <c r="G119" s="7"/>
      <c r="H119" s="7"/>
    </row>
    <row r="120" spans="1:8" ht="24" hidden="1">
      <c r="A120" s="55" t="s">
        <v>61</v>
      </c>
      <c r="B120" s="67" t="s">
        <v>231</v>
      </c>
      <c r="C120" s="67" t="s">
        <v>184</v>
      </c>
      <c r="D120" s="67" t="s">
        <v>298</v>
      </c>
      <c r="E120" s="67" t="s">
        <v>62</v>
      </c>
      <c r="F120" s="122"/>
      <c r="G120" s="7"/>
      <c r="H120" s="7"/>
    </row>
    <row r="121" spans="1:8" ht="13.5" customHeight="1">
      <c r="A121" s="119" t="s">
        <v>74</v>
      </c>
      <c r="B121" s="101" t="s">
        <v>231</v>
      </c>
      <c r="C121" s="101" t="s">
        <v>184</v>
      </c>
      <c r="D121" s="120" t="s">
        <v>291</v>
      </c>
      <c r="E121" s="101" t="s">
        <v>181</v>
      </c>
      <c r="F121" s="118">
        <f aca="true" t="shared" si="7" ref="F121:F126">F122</f>
        <v>15.5</v>
      </c>
      <c r="G121" s="7"/>
      <c r="H121" s="7"/>
    </row>
    <row r="122" spans="1:8" ht="24">
      <c r="A122" s="55" t="s">
        <v>76</v>
      </c>
      <c r="B122" s="67" t="s">
        <v>231</v>
      </c>
      <c r="C122" s="67" t="s">
        <v>184</v>
      </c>
      <c r="D122" s="121" t="s">
        <v>290</v>
      </c>
      <c r="E122" s="67" t="s">
        <v>181</v>
      </c>
      <c r="F122" s="122">
        <f t="shared" si="7"/>
        <v>15.5</v>
      </c>
      <c r="G122" s="7"/>
      <c r="H122" s="7"/>
    </row>
    <row r="123" spans="1:8" ht="24">
      <c r="A123" s="123" t="s">
        <v>271</v>
      </c>
      <c r="B123" s="67" t="s">
        <v>231</v>
      </c>
      <c r="C123" s="67" t="s">
        <v>184</v>
      </c>
      <c r="D123" s="121" t="s">
        <v>292</v>
      </c>
      <c r="E123" s="67" t="s">
        <v>181</v>
      </c>
      <c r="F123" s="122">
        <f t="shared" si="7"/>
        <v>15.5</v>
      </c>
      <c r="G123" s="7"/>
      <c r="H123" s="7"/>
    </row>
    <row r="124" spans="1:8" ht="24">
      <c r="A124" s="55" t="s">
        <v>233</v>
      </c>
      <c r="B124" s="67" t="s">
        <v>231</v>
      </c>
      <c r="C124" s="67" t="s">
        <v>184</v>
      </c>
      <c r="D124" s="65" t="s">
        <v>307</v>
      </c>
      <c r="E124" s="67" t="s">
        <v>181</v>
      </c>
      <c r="F124" s="122">
        <f t="shared" si="7"/>
        <v>15.5</v>
      </c>
      <c r="G124" s="7"/>
      <c r="H124" s="7"/>
    </row>
    <row r="125" spans="1:8" ht="24">
      <c r="A125" s="55" t="s">
        <v>377</v>
      </c>
      <c r="B125" s="67" t="s">
        <v>231</v>
      </c>
      <c r="C125" s="67" t="s">
        <v>184</v>
      </c>
      <c r="D125" s="65" t="s">
        <v>307</v>
      </c>
      <c r="E125" s="67" t="s">
        <v>183</v>
      </c>
      <c r="F125" s="122">
        <f t="shared" si="7"/>
        <v>15.5</v>
      </c>
      <c r="G125" s="7"/>
      <c r="H125" s="7"/>
    </row>
    <row r="126" spans="1:8" ht="24">
      <c r="A126" s="55" t="s">
        <v>374</v>
      </c>
      <c r="B126" s="67" t="s">
        <v>231</v>
      </c>
      <c r="C126" s="67" t="s">
        <v>184</v>
      </c>
      <c r="D126" s="65" t="s">
        <v>307</v>
      </c>
      <c r="E126" s="67" t="s">
        <v>373</v>
      </c>
      <c r="F126" s="122">
        <f t="shared" si="7"/>
        <v>15.5</v>
      </c>
      <c r="G126" s="7"/>
      <c r="H126" s="7"/>
    </row>
    <row r="127" spans="1:8" ht="24">
      <c r="A127" s="55" t="s">
        <v>61</v>
      </c>
      <c r="B127" s="67" t="s">
        <v>231</v>
      </c>
      <c r="C127" s="67" t="s">
        <v>184</v>
      </c>
      <c r="D127" s="65" t="s">
        <v>307</v>
      </c>
      <c r="E127" s="67" t="s">
        <v>62</v>
      </c>
      <c r="F127" s="122">
        <v>15.5</v>
      </c>
      <c r="G127" s="7"/>
      <c r="H127" s="7"/>
    </row>
    <row r="128" spans="1:6" ht="12.75">
      <c r="A128" s="119" t="s">
        <v>193</v>
      </c>
      <c r="B128" s="101" t="s">
        <v>194</v>
      </c>
      <c r="C128" s="101" t="s">
        <v>180</v>
      </c>
      <c r="D128" s="101" t="s">
        <v>289</v>
      </c>
      <c r="E128" s="101" t="s">
        <v>181</v>
      </c>
      <c r="F128" s="118">
        <f aca="true" t="shared" si="8" ref="F128:F135">F129</f>
        <v>378.9</v>
      </c>
    </row>
    <row r="129" spans="1:6" ht="12.75">
      <c r="A129" s="119" t="s">
        <v>71</v>
      </c>
      <c r="B129" s="101" t="s">
        <v>194</v>
      </c>
      <c r="C129" s="101" t="s">
        <v>160</v>
      </c>
      <c r="D129" s="101" t="s">
        <v>289</v>
      </c>
      <c r="E129" s="101" t="s">
        <v>181</v>
      </c>
      <c r="F129" s="118">
        <f t="shared" si="8"/>
        <v>378.9</v>
      </c>
    </row>
    <row r="130" spans="1:6" ht="14.25" customHeight="1">
      <c r="A130" s="119" t="s">
        <v>74</v>
      </c>
      <c r="B130" s="101" t="s">
        <v>194</v>
      </c>
      <c r="C130" s="101" t="s">
        <v>160</v>
      </c>
      <c r="D130" s="120" t="s">
        <v>291</v>
      </c>
      <c r="E130" s="101" t="s">
        <v>181</v>
      </c>
      <c r="F130" s="118">
        <f t="shared" si="8"/>
        <v>378.9</v>
      </c>
    </row>
    <row r="131" spans="1:6" ht="24">
      <c r="A131" s="55" t="s">
        <v>76</v>
      </c>
      <c r="B131" s="67" t="s">
        <v>194</v>
      </c>
      <c r="C131" s="67" t="s">
        <v>160</v>
      </c>
      <c r="D131" s="121" t="s">
        <v>290</v>
      </c>
      <c r="E131" s="67" t="s">
        <v>181</v>
      </c>
      <c r="F131" s="122">
        <f t="shared" si="8"/>
        <v>378.9</v>
      </c>
    </row>
    <row r="132" spans="1:6" ht="24">
      <c r="A132" s="123" t="s">
        <v>271</v>
      </c>
      <c r="B132" s="67" t="s">
        <v>194</v>
      </c>
      <c r="C132" s="67" t="s">
        <v>160</v>
      </c>
      <c r="D132" s="121" t="s">
        <v>292</v>
      </c>
      <c r="E132" s="67" t="s">
        <v>181</v>
      </c>
      <c r="F132" s="122">
        <f t="shared" si="8"/>
        <v>378.9</v>
      </c>
    </row>
    <row r="133" spans="1:6" ht="12.75">
      <c r="A133" s="81" t="s">
        <v>234</v>
      </c>
      <c r="B133" s="67" t="s">
        <v>194</v>
      </c>
      <c r="C133" s="67" t="s">
        <v>160</v>
      </c>
      <c r="D133" s="65" t="s">
        <v>308</v>
      </c>
      <c r="E133" s="67" t="s">
        <v>181</v>
      </c>
      <c r="F133" s="122">
        <f t="shared" si="8"/>
        <v>378.9</v>
      </c>
    </row>
    <row r="134" spans="1:6" ht="12.75">
      <c r="A134" s="81" t="s">
        <v>383</v>
      </c>
      <c r="B134" s="67" t="s">
        <v>194</v>
      </c>
      <c r="C134" s="67" t="s">
        <v>160</v>
      </c>
      <c r="D134" s="65" t="s">
        <v>308</v>
      </c>
      <c r="E134" s="67" t="s">
        <v>185</v>
      </c>
      <c r="F134" s="122">
        <f t="shared" si="8"/>
        <v>378.9</v>
      </c>
    </row>
    <row r="135" spans="1:6" ht="12.75">
      <c r="A135" s="81" t="s">
        <v>384</v>
      </c>
      <c r="B135" s="67" t="s">
        <v>194</v>
      </c>
      <c r="C135" s="67" t="s">
        <v>160</v>
      </c>
      <c r="D135" s="65" t="s">
        <v>308</v>
      </c>
      <c r="E135" s="67" t="s">
        <v>186</v>
      </c>
      <c r="F135" s="122">
        <f t="shared" si="8"/>
        <v>378.9</v>
      </c>
    </row>
    <row r="136" spans="1:6" ht="12.75">
      <c r="A136" s="55" t="s">
        <v>144</v>
      </c>
      <c r="B136" s="67" t="s">
        <v>194</v>
      </c>
      <c r="C136" s="67" t="s">
        <v>160</v>
      </c>
      <c r="D136" s="65" t="s">
        <v>308</v>
      </c>
      <c r="E136" s="67" t="s">
        <v>145</v>
      </c>
      <c r="F136" s="122">
        <v>378.9</v>
      </c>
    </row>
    <row r="137" spans="1:6" ht="12.75" hidden="1">
      <c r="A137" s="119" t="s">
        <v>57</v>
      </c>
      <c r="B137" s="101" t="s">
        <v>196</v>
      </c>
      <c r="C137" s="101" t="s">
        <v>180</v>
      </c>
      <c r="D137" s="101" t="s">
        <v>289</v>
      </c>
      <c r="E137" s="101" t="s">
        <v>181</v>
      </c>
      <c r="F137" s="118">
        <f aca="true" t="shared" si="9" ref="F137:F144">F138</f>
        <v>0</v>
      </c>
    </row>
    <row r="138" spans="1:6" ht="12.75" hidden="1">
      <c r="A138" s="119" t="s">
        <v>69</v>
      </c>
      <c r="B138" s="101" t="s">
        <v>196</v>
      </c>
      <c r="C138" s="101" t="s">
        <v>161</v>
      </c>
      <c r="D138" s="101" t="s">
        <v>289</v>
      </c>
      <c r="E138" s="101" t="s">
        <v>181</v>
      </c>
      <c r="F138" s="118">
        <f t="shared" si="9"/>
        <v>0</v>
      </c>
    </row>
    <row r="139" spans="1:6" ht="13.5" customHeight="1" hidden="1">
      <c r="A139" s="119" t="s">
        <v>74</v>
      </c>
      <c r="B139" s="101" t="s">
        <v>196</v>
      </c>
      <c r="C139" s="101" t="s">
        <v>161</v>
      </c>
      <c r="D139" s="120" t="s">
        <v>291</v>
      </c>
      <c r="E139" s="101" t="s">
        <v>181</v>
      </c>
      <c r="F139" s="118">
        <f t="shared" si="9"/>
        <v>0</v>
      </c>
    </row>
    <row r="140" spans="1:6" ht="24" hidden="1">
      <c r="A140" s="55" t="s">
        <v>76</v>
      </c>
      <c r="B140" s="67" t="s">
        <v>196</v>
      </c>
      <c r="C140" s="67" t="s">
        <v>161</v>
      </c>
      <c r="D140" s="121" t="s">
        <v>290</v>
      </c>
      <c r="E140" s="67" t="s">
        <v>181</v>
      </c>
      <c r="F140" s="122">
        <f t="shared" si="9"/>
        <v>0</v>
      </c>
    </row>
    <row r="141" spans="1:6" ht="24" hidden="1">
      <c r="A141" s="123" t="s">
        <v>271</v>
      </c>
      <c r="B141" s="67" t="s">
        <v>196</v>
      </c>
      <c r="C141" s="67" t="s">
        <v>161</v>
      </c>
      <c r="D141" s="121" t="s">
        <v>292</v>
      </c>
      <c r="E141" s="67" t="s">
        <v>181</v>
      </c>
      <c r="F141" s="122">
        <f t="shared" si="9"/>
        <v>0</v>
      </c>
    </row>
    <row r="142" spans="1:6" ht="24" hidden="1">
      <c r="A142" s="55" t="s">
        <v>233</v>
      </c>
      <c r="B142" s="67" t="s">
        <v>196</v>
      </c>
      <c r="C142" s="67" t="s">
        <v>161</v>
      </c>
      <c r="D142" s="65" t="s">
        <v>307</v>
      </c>
      <c r="E142" s="67" t="s">
        <v>181</v>
      </c>
      <c r="F142" s="122">
        <f t="shared" si="9"/>
        <v>0</v>
      </c>
    </row>
    <row r="143" spans="1:6" ht="24" hidden="1">
      <c r="A143" s="55" t="s">
        <v>377</v>
      </c>
      <c r="B143" s="67" t="s">
        <v>196</v>
      </c>
      <c r="C143" s="67" t="s">
        <v>161</v>
      </c>
      <c r="D143" s="65" t="s">
        <v>307</v>
      </c>
      <c r="E143" s="67" t="s">
        <v>183</v>
      </c>
      <c r="F143" s="122">
        <f t="shared" si="9"/>
        <v>0</v>
      </c>
    </row>
    <row r="144" spans="1:6" ht="24" hidden="1">
      <c r="A144" s="55" t="s">
        <v>374</v>
      </c>
      <c r="B144" s="67" t="s">
        <v>196</v>
      </c>
      <c r="C144" s="67" t="s">
        <v>161</v>
      </c>
      <c r="D144" s="65" t="s">
        <v>307</v>
      </c>
      <c r="E144" s="67" t="s">
        <v>373</v>
      </c>
      <c r="F144" s="122">
        <f t="shared" si="9"/>
        <v>0</v>
      </c>
    </row>
    <row r="145" spans="1:6" ht="24" hidden="1">
      <c r="A145" s="55" t="s">
        <v>61</v>
      </c>
      <c r="B145" s="67" t="s">
        <v>196</v>
      </c>
      <c r="C145" s="67" t="s">
        <v>161</v>
      </c>
      <c r="D145" s="65" t="s">
        <v>307</v>
      </c>
      <c r="E145" s="67" t="s">
        <v>62</v>
      </c>
      <c r="F145" s="122"/>
    </row>
    <row r="146" spans="1:6" ht="14.25" customHeight="1">
      <c r="A146" s="119" t="s">
        <v>124</v>
      </c>
      <c r="B146" s="101" t="s">
        <v>125</v>
      </c>
      <c r="C146" s="101" t="s">
        <v>180</v>
      </c>
      <c r="D146" s="101" t="s">
        <v>289</v>
      </c>
      <c r="E146" s="101" t="s">
        <v>181</v>
      </c>
      <c r="F146" s="118">
        <f aca="true" t="shared" si="10" ref="F146:F152">F147</f>
        <v>42.2</v>
      </c>
    </row>
    <row r="147" spans="1:6" ht="12.75">
      <c r="A147" s="119" t="s">
        <v>126</v>
      </c>
      <c r="B147" s="101" t="s">
        <v>125</v>
      </c>
      <c r="C147" s="101" t="s">
        <v>160</v>
      </c>
      <c r="D147" s="101" t="s">
        <v>289</v>
      </c>
      <c r="E147" s="101" t="s">
        <v>181</v>
      </c>
      <c r="F147" s="118">
        <f t="shared" si="10"/>
        <v>42.2</v>
      </c>
    </row>
    <row r="148" spans="1:6" ht="13.5" customHeight="1">
      <c r="A148" s="119" t="s">
        <v>74</v>
      </c>
      <c r="B148" s="101" t="s">
        <v>125</v>
      </c>
      <c r="C148" s="101" t="s">
        <v>160</v>
      </c>
      <c r="D148" s="120" t="s">
        <v>291</v>
      </c>
      <c r="E148" s="101" t="s">
        <v>181</v>
      </c>
      <c r="F148" s="118">
        <f t="shared" si="10"/>
        <v>42.2</v>
      </c>
    </row>
    <row r="149" spans="1:6" ht="24">
      <c r="A149" s="55" t="s">
        <v>76</v>
      </c>
      <c r="B149" s="67" t="s">
        <v>125</v>
      </c>
      <c r="C149" s="67" t="s">
        <v>160</v>
      </c>
      <c r="D149" s="121" t="s">
        <v>290</v>
      </c>
      <c r="E149" s="67" t="s">
        <v>181</v>
      </c>
      <c r="F149" s="122">
        <f t="shared" si="10"/>
        <v>42.2</v>
      </c>
    </row>
    <row r="150" spans="1:6" ht="24">
      <c r="A150" s="123" t="s">
        <v>271</v>
      </c>
      <c r="B150" s="67" t="s">
        <v>125</v>
      </c>
      <c r="C150" s="67" t="s">
        <v>160</v>
      </c>
      <c r="D150" s="121" t="s">
        <v>292</v>
      </c>
      <c r="E150" s="67" t="s">
        <v>181</v>
      </c>
      <c r="F150" s="122">
        <f t="shared" si="10"/>
        <v>42.2</v>
      </c>
    </row>
    <row r="151" spans="1:6" ht="14.25" customHeight="1">
      <c r="A151" s="81" t="s">
        <v>47</v>
      </c>
      <c r="B151" s="67" t="s">
        <v>125</v>
      </c>
      <c r="C151" s="67" t="s">
        <v>160</v>
      </c>
      <c r="D151" s="121" t="s">
        <v>309</v>
      </c>
      <c r="E151" s="67" t="s">
        <v>181</v>
      </c>
      <c r="F151" s="122">
        <f t="shared" si="10"/>
        <v>42.2</v>
      </c>
    </row>
    <row r="152" spans="1:6" ht="14.25" customHeight="1">
      <c r="A152" s="81" t="s">
        <v>127</v>
      </c>
      <c r="B152" s="67" t="s">
        <v>125</v>
      </c>
      <c r="C152" s="67" t="s">
        <v>160</v>
      </c>
      <c r="D152" s="121" t="s">
        <v>309</v>
      </c>
      <c r="E152" s="67" t="s">
        <v>380</v>
      </c>
      <c r="F152" s="122">
        <f t="shared" si="10"/>
        <v>42.2</v>
      </c>
    </row>
    <row r="153" spans="1:6" ht="12.75">
      <c r="A153" s="81" t="s">
        <v>47</v>
      </c>
      <c r="B153" s="67" t="s">
        <v>125</v>
      </c>
      <c r="C153" s="67" t="s">
        <v>160</v>
      </c>
      <c r="D153" s="65" t="s">
        <v>309</v>
      </c>
      <c r="E153" s="67" t="s">
        <v>65</v>
      </c>
      <c r="F153" s="122">
        <v>42.2</v>
      </c>
    </row>
    <row r="154" spans="1:6" ht="36" hidden="1">
      <c r="A154" s="119" t="s">
        <v>100</v>
      </c>
      <c r="B154" s="101" t="s">
        <v>224</v>
      </c>
      <c r="C154" s="101" t="s">
        <v>180</v>
      </c>
      <c r="D154" s="101" t="s">
        <v>289</v>
      </c>
      <c r="E154" s="101" t="s">
        <v>181</v>
      </c>
      <c r="F154" s="118">
        <f aca="true" t="shared" si="11" ref="F154:F160">F155</f>
        <v>0</v>
      </c>
    </row>
    <row r="155" spans="1:6" ht="12.75" hidden="1">
      <c r="A155" s="119" t="s">
        <v>46</v>
      </c>
      <c r="B155" s="101" t="s">
        <v>224</v>
      </c>
      <c r="C155" s="101" t="s">
        <v>195</v>
      </c>
      <c r="D155" s="101" t="s">
        <v>289</v>
      </c>
      <c r="E155" s="101" t="s">
        <v>181</v>
      </c>
      <c r="F155" s="118">
        <f t="shared" si="11"/>
        <v>0</v>
      </c>
    </row>
    <row r="156" spans="1:6" ht="15" customHeight="1" hidden="1">
      <c r="A156" s="119" t="s">
        <v>74</v>
      </c>
      <c r="B156" s="101" t="s">
        <v>224</v>
      </c>
      <c r="C156" s="101" t="s">
        <v>195</v>
      </c>
      <c r="D156" s="120" t="s">
        <v>291</v>
      </c>
      <c r="E156" s="101" t="s">
        <v>181</v>
      </c>
      <c r="F156" s="118">
        <f t="shared" si="11"/>
        <v>0</v>
      </c>
    </row>
    <row r="157" spans="1:6" ht="24" hidden="1">
      <c r="A157" s="55" t="s">
        <v>76</v>
      </c>
      <c r="B157" s="67" t="s">
        <v>224</v>
      </c>
      <c r="C157" s="67" t="s">
        <v>195</v>
      </c>
      <c r="D157" s="121" t="s">
        <v>290</v>
      </c>
      <c r="E157" s="67" t="s">
        <v>181</v>
      </c>
      <c r="F157" s="122">
        <f t="shared" si="11"/>
        <v>0</v>
      </c>
    </row>
    <row r="158" spans="1:6" ht="24" hidden="1">
      <c r="A158" s="123" t="s">
        <v>271</v>
      </c>
      <c r="B158" s="67" t="s">
        <v>224</v>
      </c>
      <c r="C158" s="67" t="s">
        <v>195</v>
      </c>
      <c r="D158" s="121" t="s">
        <v>292</v>
      </c>
      <c r="E158" s="67" t="s">
        <v>181</v>
      </c>
      <c r="F158" s="122">
        <f t="shared" si="11"/>
        <v>0</v>
      </c>
    </row>
    <row r="159" spans="1:6" ht="12.75" hidden="1">
      <c r="A159" s="55" t="s">
        <v>48</v>
      </c>
      <c r="B159" s="67" t="s">
        <v>224</v>
      </c>
      <c r="C159" s="67" t="s">
        <v>195</v>
      </c>
      <c r="D159" s="65" t="s">
        <v>310</v>
      </c>
      <c r="E159" s="67" t="s">
        <v>181</v>
      </c>
      <c r="F159" s="122">
        <f t="shared" si="11"/>
        <v>0</v>
      </c>
    </row>
    <row r="160" spans="1:6" ht="12.75" hidden="1">
      <c r="A160" s="55" t="s">
        <v>381</v>
      </c>
      <c r="B160" s="67" t="s">
        <v>224</v>
      </c>
      <c r="C160" s="67" t="s">
        <v>195</v>
      </c>
      <c r="D160" s="65" t="s">
        <v>310</v>
      </c>
      <c r="E160" s="67" t="s">
        <v>382</v>
      </c>
      <c r="F160" s="122">
        <f t="shared" si="11"/>
        <v>0</v>
      </c>
    </row>
    <row r="161" spans="1:6" ht="12.75" hidden="1">
      <c r="A161" s="55" t="s">
        <v>48</v>
      </c>
      <c r="B161" s="67" t="s">
        <v>224</v>
      </c>
      <c r="C161" s="67" t="s">
        <v>195</v>
      </c>
      <c r="D161" s="65" t="s">
        <v>310</v>
      </c>
      <c r="E161" s="67" t="s">
        <v>66</v>
      </c>
      <c r="F161" s="122"/>
    </row>
    <row r="162" spans="1:6" ht="12.75">
      <c r="A162" s="1"/>
      <c r="B162" s="1"/>
      <c r="C162" s="1"/>
      <c r="D162" s="1"/>
      <c r="E162" s="1"/>
      <c r="F162" s="1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zoomScaleSheetLayoutView="100" zoomScalePageLayoutView="0" workbookViewId="0" topLeftCell="A130">
      <selection activeCell="G137" activeCellId="5" sqref="G19:G25 G37:G39 G79:G94 G98:G101 G114:G120 G137:G145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9.375" style="0" customWidth="1"/>
  </cols>
  <sheetData>
    <row r="1" spans="1:7" ht="12.75">
      <c r="A1" s="176" t="s">
        <v>19</v>
      </c>
      <c r="B1" s="176"/>
      <c r="C1" s="176"/>
      <c r="D1" s="176"/>
      <c r="E1" s="176"/>
      <c r="F1" s="176"/>
      <c r="G1" s="168"/>
    </row>
    <row r="2" spans="1:7" ht="12.75" customHeight="1">
      <c r="A2" s="166" t="s">
        <v>351</v>
      </c>
      <c r="B2" s="175"/>
      <c r="C2" s="175"/>
      <c r="D2" s="175"/>
      <c r="E2" s="175"/>
      <c r="F2" s="179"/>
      <c r="G2" s="179"/>
    </row>
    <row r="3" spans="1:7" ht="12.75" customHeight="1">
      <c r="A3" s="167" t="s">
        <v>390</v>
      </c>
      <c r="B3" s="168"/>
      <c r="C3" s="168"/>
      <c r="D3" s="168"/>
      <c r="E3" s="168"/>
      <c r="F3" s="168"/>
      <c r="G3" s="168"/>
    </row>
    <row r="4" spans="1:7" ht="54.75" customHeight="1">
      <c r="A4" s="177" t="s">
        <v>23</v>
      </c>
      <c r="B4" s="178"/>
      <c r="C4" s="178"/>
      <c r="D4" s="178"/>
      <c r="E4" s="178"/>
      <c r="F4" s="178"/>
      <c r="G4" s="178"/>
    </row>
    <row r="5" spans="1:7" ht="7.5" customHeight="1">
      <c r="A5" s="94"/>
      <c r="B5" s="130"/>
      <c r="C5" s="95"/>
      <c r="D5" s="116"/>
      <c r="E5" s="116"/>
      <c r="F5" s="116"/>
      <c r="G5" s="93"/>
    </row>
    <row r="6" spans="1:7" ht="24.75" customHeight="1">
      <c r="A6" s="97" t="s">
        <v>163</v>
      </c>
      <c r="B6" s="97" t="s">
        <v>121</v>
      </c>
      <c r="C6" s="97" t="s">
        <v>176</v>
      </c>
      <c r="D6" s="97" t="s">
        <v>177</v>
      </c>
      <c r="E6" s="97" t="s">
        <v>103</v>
      </c>
      <c r="F6" s="97" t="s">
        <v>104</v>
      </c>
      <c r="G6" s="117" t="s">
        <v>81</v>
      </c>
    </row>
    <row r="7" spans="1:7" ht="24">
      <c r="A7" s="107" t="s">
        <v>79</v>
      </c>
      <c r="B7" s="131"/>
      <c r="C7" s="132"/>
      <c r="D7" s="99"/>
      <c r="E7" s="99"/>
      <c r="F7" s="99"/>
      <c r="G7" s="133">
        <f>G8+G52+G61+G78+G112+G128+G137+G146+G154</f>
        <v>7374.099999999999</v>
      </c>
    </row>
    <row r="8" spans="1:7" ht="12.75">
      <c r="A8" s="80" t="s">
        <v>179</v>
      </c>
      <c r="B8" s="100" t="s">
        <v>197</v>
      </c>
      <c r="C8" s="101" t="s">
        <v>160</v>
      </c>
      <c r="D8" s="101" t="s">
        <v>180</v>
      </c>
      <c r="E8" s="101" t="s">
        <v>289</v>
      </c>
      <c r="F8" s="101" t="s">
        <v>181</v>
      </c>
      <c r="G8" s="133">
        <f>G9+G18+G45</f>
        <v>3347.7</v>
      </c>
    </row>
    <row r="9" spans="1:7" ht="24">
      <c r="A9" s="119" t="s">
        <v>101</v>
      </c>
      <c r="B9" s="100" t="s">
        <v>197</v>
      </c>
      <c r="C9" s="101" t="s">
        <v>160</v>
      </c>
      <c r="D9" s="101" t="s">
        <v>182</v>
      </c>
      <c r="E9" s="101" t="s">
        <v>289</v>
      </c>
      <c r="F9" s="101" t="s">
        <v>181</v>
      </c>
      <c r="G9" s="134">
        <f aca="true" t="shared" si="0" ref="G9:G14">G10</f>
        <v>459.9</v>
      </c>
    </row>
    <row r="10" spans="1:7" ht="14.25" customHeight="1">
      <c r="A10" s="119" t="s">
        <v>74</v>
      </c>
      <c r="B10" s="100" t="s">
        <v>197</v>
      </c>
      <c r="C10" s="101" t="s">
        <v>160</v>
      </c>
      <c r="D10" s="101" t="s">
        <v>182</v>
      </c>
      <c r="E10" s="120" t="s">
        <v>291</v>
      </c>
      <c r="F10" s="101" t="s">
        <v>181</v>
      </c>
      <c r="G10" s="134">
        <f>G11</f>
        <v>459.9</v>
      </c>
    </row>
    <row r="11" spans="1:7" ht="24">
      <c r="A11" s="55" t="s">
        <v>76</v>
      </c>
      <c r="B11" s="105" t="s">
        <v>197</v>
      </c>
      <c r="C11" s="67" t="s">
        <v>160</v>
      </c>
      <c r="D11" s="67" t="s">
        <v>182</v>
      </c>
      <c r="E11" s="121" t="s">
        <v>290</v>
      </c>
      <c r="F11" s="67" t="s">
        <v>181</v>
      </c>
      <c r="G11" s="135">
        <f t="shared" si="0"/>
        <v>459.9</v>
      </c>
    </row>
    <row r="12" spans="1:7" ht="24">
      <c r="A12" s="123" t="s">
        <v>271</v>
      </c>
      <c r="B12" s="105" t="s">
        <v>197</v>
      </c>
      <c r="C12" s="67" t="s">
        <v>160</v>
      </c>
      <c r="D12" s="67" t="s">
        <v>182</v>
      </c>
      <c r="E12" s="121" t="s">
        <v>292</v>
      </c>
      <c r="F12" s="67" t="s">
        <v>181</v>
      </c>
      <c r="G12" s="135">
        <f t="shared" si="0"/>
        <v>459.9</v>
      </c>
    </row>
    <row r="13" spans="1:7" ht="13.5" customHeight="1">
      <c r="A13" s="123" t="s">
        <v>75</v>
      </c>
      <c r="B13" s="100" t="s">
        <v>197</v>
      </c>
      <c r="C13" s="67" t="s">
        <v>160</v>
      </c>
      <c r="D13" s="67" t="s">
        <v>182</v>
      </c>
      <c r="E13" s="121" t="s">
        <v>293</v>
      </c>
      <c r="F13" s="67" t="s">
        <v>181</v>
      </c>
      <c r="G13" s="135">
        <f t="shared" si="0"/>
        <v>459.9</v>
      </c>
    </row>
    <row r="14" spans="1:7" ht="39" customHeight="1">
      <c r="A14" s="123" t="s">
        <v>387</v>
      </c>
      <c r="B14" s="101" t="s">
        <v>197</v>
      </c>
      <c r="C14" s="67" t="s">
        <v>160</v>
      </c>
      <c r="D14" s="67" t="s">
        <v>182</v>
      </c>
      <c r="E14" s="121" t="s">
        <v>293</v>
      </c>
      <c r="F14" s="67" t="s">
        <v>386</v>
      </c>
      <c r="G14" s="135">
        <f t="shared" si="0"/>
        <v>459.9</v>
      </c>
    </row>
    <row r="15" spans="1:7" ht="13.5" customHeight="1">
      <c r="A15" s="123" t="s">
        <v>388</v>
      </c>
      <c r="B15" s="100" t="s">
        <v>197</v>
      </c>
      <c r="C15" s="67" t="s">
        <v>160</v>
      </c>
      <c r="D15" s="67" t="s">
        <v>182</v>
      </c>
      <c r="E15" s="121" t="s">
        <v>293</v>
      </c>
      <c r="F15" s="67" t="s">
        <v>385</v>
      </c>
      <c r="G15" s="135">
        <f>G16+G17</f>
        <v>459.9</v>
      </c>
    </row>
    <row r="16" spans="1:7" ht="14.25" customHeight="1">
      <c r="A16" s="55" t="s">
        <v>371</v>
      </c>
      <c r="B16" s="100" t="s">
        <v>197</v>
      </c>
      <c r="C16" s="67" t="s">
        <v>160</v>
      </c>
      <c r="D16" s="67" t="s">
        <v>182</v>
      </c>
      <c r="E16" s="121" t="s">
        <v>293</v>
      </c>
      <c r="F16" s="67" t="s">
        <v>60</v>
      </c>
      <c r="G16" s="135">
        <f>'прилож. № 5'!F16</f>
        <v>353.2</v>
      </c>
    </row>
    <row r="17" spans="1:7" ht="36">
      <c r="A17" s="55" t="s">
        <v>372</v>
      </c>
      <c r="B17" s="100" t="s">
        <v>197</v>
      </c>
      <c r="C17" s="67" t="s">
        <v>160</v>
      </c>
      <c r="D17" s="67" t="s">
        <v>182</v>
      </c>
      <c r="E17" s="121" t="s">
        <v>293</v>
      </c>
      <c r="F17" s="67" t="s">
        <v>389</v>
      </c>
      <c r="G17" s="68">
        <f>'прилож. № 5'!F17</f>
        <v>106.7</v>
      </c>
    </row>
    <row r="18" spans="1:7" ht="36">
      <c r="A18" s="119" t="s">
        <v>102</v>
      </c>
      <c r="B18" s="100" t="s">
        <v>197</v>
      </c>
      <c r="C18" s="101" t="s">
        <v>160</v>
      </c>
      <c r="D18" s="101" t="s">
        <v>184</v>
      </c>
      <c r="E18" s="101" t="s">
        <v>289</v>
      </c>
      <c r="F18" s="101" t="s">
        <v>181</v>
      </c>
      <c r="G18" s="133">
        <f>G19+G26</f>
        <v>2787.7999999999997</v>
      </c>
    </row>
    <row r="19" spans="1:7" ht="13.5" customHeight="1" hidden="1">
      <c r="A19" s="119" t="s">
        <v>12</v>
      </c>
      <c r="B19" s="100" t="s">
        <v>197</v>
      </c>
      <c r="C19" s="101" t="s">
        <v>160</v>
      </c>
      <c r="D19" s="101" t="s">
        <v>184</v>
      </c>
      <c r="E19" s="120" t="s">
        <v>296</v>
      </c>
      <c r="F19" s="101" t="s">
        <v>181</v>
      </c>
      <c r="G19" s="133">
        <f aca="true" t="shared" si="1" ref="G19:G24">G20</f>
        <v>0</v>
      </c>
    </row>
    <row r="20" spans="1:7" ht="12.75" hidden="1">
      <c r="A20" s="55" t="s">
        <v>1</v>
      </c>
      <c r="B20" s="105" t="s">
        <v>197</v>
      </c>
      <c r="C20" s="67" t="s">
        <v>160</v>
      </c>
      <c r="D20" s="67" t="s">
        <v>184</v>
      </c>
      <c r="E20" s="121" t="s">
        <v>295</v>
      </c>
      <c r="F20" s="67" t="s">
        <v>181</v>
      </c>
      <c r="G20" s="68">
        <f t="shared" si="1"/>
        <v>0</v>
      </c>
    </row>
    <row r="21" spans="1:7" ht="24" hidden="1">
      <c r="A21" s="55" t="s">
        <v>2</v>
      </c>
      <c r="B21" s="105" t="s">
        <v>197</v>
      </c>
      <c r="C21" s="67" t="s">
        <v>160</v>
      </c>
      <c r="D21" s="67" t="s">
        <v>184</v>
      </c>
      <c r="E21" s="121" t="s">
        <v>297</v>
      </c>
      <c r="F21" s="67" t="s">
        <v>181</v>
      </c>
      <c r="G21" s="68">
        <f t="shared" si="1"/>
        <v>0</v>
      </c>
    </row>
    <row r="22" spans="1:7" ht="14.25" customHeight="1" hidden="1">
      <c r="A22" s="55" t="s">
        <v>13</v>
      </c>
      <c r="B22" s="100" t="s">
        <v>197</v>
      </c>
      <c r="C22" s="67" t="s">
        <v>160</v>
      </c>
      <c r="D22" s="67" t="s">
        <v>184</v>
      </c>
      <c r="E22" s="121" t="s">
        <v>298</v>
      </c>
      <c r="F22" s="67" t="s">
        <v>181</v>
      </c>
      <c r="G22" s="68">
        <f t="shared" si="1"/>
        <v>0</v>
      </c>
    </row>
    <row r="23" spans="1:7" ht="24" hidden="1">
      <c r="A23" s="55" t="s">
        <v>377</v>
      </c>
      <c r="B23" s="101" t="s">
        <v>197</v>
      </c>
      <c r="C23" s="67" t="s">
        <v>160</v>
      </c>
      <c r="D23" s="67" t="s">
        <v>184</v>
      </c>
      <c r="E23" s="121" t="s">
        <v>298</v>
      </c>
      <c r="F23" s="67" t="s">
        <v>183</v>
      </c>
      <c r="G23" s="68">
        <f t="shared" si="1"/>
        <v>0</v>
      </c>
    </row>
    <row r="24" spans="1:7" ht="24" hidden="1">
      <c r="A24" s="55" t="s">
        <v>374</v>
      </c>
      <c r="B24" s="100" t="s">
        <v>197</v>
      </c>
      <c r="C24" s="67" t="s">
        <v>160</v>
      </c>
      <c r="D24" s="67" t="s">
        <v>184</v>
      </c>
      <c r="E24" s="121" t="s">
        <v>298</v>
      </c>
      <c r="F24" s="67" t="s">
        <v>373</v>
      </c>
      <c r="G24" s="68">
        <f t="shared" si="1"/>
        <v>0</v>
      </c>
    </row>
    <row r="25" spans="1:7" ht="24" hidden="1">
      <c r="A25" s="55" t="s">
        <v>61</v>
      </c>
      <c r="B25" s="100" t="s">
        <v>197</v>
      </c>
      <c r="C25" s="67" t="s">
        <v>160</v>
      </c>
      <c r="D25" s="67" t="s">
        <v>184</v>
      </c>
      <c r="E25" s="67" t="s">
        <v>298</v>
      </c>
      <c r="F25" s="67" t="s">
        <v>62</v>
      </c>
      <c r="G25" s="68">
        <f>'прилож. № 5'!F25</f>
        <v>0</v>
      </c>
    </row>
    <row r="26" spans="1:7" ht="14.25" customHeight="1">
      <c r="A26" s="119" t="s">
        <v>74</v>
      </c>
      <c r="B26" s="100" t="s">
        <v>197</v>
      </c>
      <c r="C26" s="101" t="s">
        <v>160</v>
      </c>
      <c r="D26" s="101" t="s">
        <v>184</v>
      </c>
      <c r="E26" s="120" t="s">
        <v>291</v>
      </c>
      <c r="F26" s="101" t="s">
        <v>181</v>
      </c>
      <c r="G26" s="133">
        <f>G27+G40</f>
        <v>2787.7999999999997</v>
      </c>
    </row>
    <row r="27" spans="1:7" ht="24">
      <c r="A27" s="55" t="s">
        <v>76</v>
      </c>
      <c r="B27" s="105" t="s">
        <v>197</v>
      </c>
      <c r="C27" s="67" t="s">
        <v>160</v>
      </c>
      <c r="D27" s="67" t="s">
        <v>184</v>
      </c>
      <c r="E27" s="121" t="s">
        <v>290</v>
      </c>
      <c r="F27" s="67" t="s">
        <v>181</v>
      </c>
      <c r="G27" s="68">
        <f>G28</f>
        <v>2787.1</v>
      </c>
    </row>
    <row r="28" spans="1:7" ht="24">
      <c r="A28" s="123" t="s">
        <v>271</v>
      </c>
      <c r="B28" s="105" t="s">
        <v>197</v>
      </c>
      <c r="C28" s="67" t="s">
        <v>160</v>
      </c>
      <c r="D28" s="67" t="s">
        <v>184</v>
      </c>
      <c r="E28" s="121" t="s">
        <v>292</v>
      </c>
      <c r="F28" s="67" t="s">
        <v>181</v>
      </c>
      <c r="G28" s="68">
        <f>G29</f>
        <v>2787.1</v>
      </c>
    </row>
    <row r="29" spans="1:7" ht="14.25" customHeight="1">
      <c r="A29" s="123" t="s">
        <v>75</v>
      </c>
      <c r="B29" s="100" t="s">
        <v>197</v>
      </c>
      <c r="C29" s="67" t="s">
        <v>160</v>
      </c>
      <c r="D29" s="67" t="s">
        <v>184</v>
      </c>
      <c r="E29" s="121" t="s">
        <v>293</v>
      </c>
      <c r="F29" s="67" t="s">
        <v>181</v>
      </c>
      <c r="G29" s="68">
        <f>G30+G34</f>
        <v>2787.1</v>
      </c>
    </row>
    <row r="30" spans="1:7" ht="38.25" customHeight="1">
      <c r="A30" s="123" t="s">
        <v>387</v>
      </c>
      <c r="B30" s="100" t="s">
        <v>197</v>
      </c>
      <c r="C30" s="67" t="s">
        <v>160</v>
      </c>
      <c r="D30" s="67" t="s">
        <v>184</v>
      </c>
      <c r="E30" s="121" t="s">
        <v>293</v>
      </c>
      <c r="F30" s="67" t="s">
        <v>386</v>
      </c>
      <c r="G30" s="68">
        <f>G31</f>
        <v>1886.6</v>
      </c>
    </row>
    <row r="31" spans="1:7" ht="13.5" customHeight="1">
      <c r="A31" s="123" t="s">
        <v>388</v>
      </c>
      <c r="B31" s="100" t="s">
        <v>197</v>
      </c>
      <c r="C31" s="67" t="s">
        <v>160</v>
      </c>
      <c r="D31" s="67" t="s">
        <v>184</v>
      </c>
      <c r="E31" s="121" t="s">
        <v>293</v>
      </c>
      <c r="F31" s="67" t="s">
        <v>385</v>
      </c>
      <c r="G31" s="68">
        <f>G32+G33</f>
        <v>1886.6</v>
      </c>
    </row>
    <row r="32" spans="1:7" ht="14.25" customHeight="1">
      <c r="A32" s="55" t="s">
        <v>371</v>
      </c>
      <c r="B32" s="100" t="s">
        <v>197</v>
      </c>
      <c r="C32" s="67" t="s">
        <v>160</v>
      </c>
      <c r="D32" s="67" t="s">
        <v>184</v>
      </c>
      <c r="E32" s="121" t="s">
        <v>293</v>
      </c>
      <c r="F32" s="67" t="s">
        <v>60</v>
      </c>
      <c r="G32" s="68">
        <f>'прилож. № 5'!F32</f>
        <v>1449</v>
      </c>
    </row>
    <row r="33" spans="1:7" ht="36">
      <c r="A33" s="55" t="s">
        <v>372</v>
      </c>
      <c r="B33" s="101" t="s">
        <v>197</v>
      </c>
      <c r="C33" s="67" t="s">
        <v>160</v>
      </c>
      <c r="D33" s="67" t="s">
        <v>184</v>
      </c>
      <c r="E33" s="121" t="s">
        <v>293</v>
      </c>
      <c r="F33" s="67" t="s">
        <v>389</v>
      </c>
      <c r="G33" s="68">
        <f>'прилож. № 5'!F33</f>
        <v>437.6</v>
      </c>
    </row>
    <row r="34" spans="1:7" ht="24">
      <c r="A34" s="55" t="s">
        <v>377</v>
      </c>
      <c r="B34" s="100" t="s">
        <v>197</v>
      </c>
      <c r="C34" s="67" t="s">
        <v>160</v>
      </c>
      <c r="D34" s="67" t="s">
        <v>184</v>
      </c>
      <c r="E34" s="121" t="s">
        <v>293</v>
      </c>
      <c r="F34" s="67" t="s">
        <v>183</v>
      </c>
      <c r="G34" s="68">
        <f>G35</f>
        <v>900.5</v>
      </c>
    </row>
    <row r="35" spans="1:7" ht="24">
      <c r="A35" s="55" t="s">
        <v>374</v>
      </c>
      <c r="B35" s="100" t="s">
        <v>197</v>
      </c>
      <c r="C35" s="67" t="s">
        <v>160</v>
      </c>
      <c r="D35" s="67" t="s">
        <v>184</v>
      </c>
      <c r="E35" s="121" t="s">
        <v>293</v>
      </c>
      <c r="F35" s="67" t="s">
        <v>373</v>
      </c>
      <c r="G35" s="68">
        <f>G36</f>
        <v>900.5</v>
      </c>
    </row>
    <row r="36" spans="1:7" ht="24">
      <c r="A36" s="55" t="s">
        <v>61</v>
      </c>
      <c r="B36" s="100" t="s">
        <v>197</v>
      </c>
      <c r="C36" s="67" t="s">
        <v>160</v>
      </c>
      <c r="D36" s="67" t="s">
        <v>184</v>
      </c>
      <c r="E36" s="121" t="s">
        <v>293</v>
      </c>
      <c r="F36" s="67" t="s">
        <v>62</v>
      </c>
      <c r="G36" s="68">
        <f>'прилож. № 5'!F36</f>
        <v>900.5</v>
      </c>
    </row>
    <row r="37" spans="1:7" ht="13.5" customHeight="1" hidden="1">
      <c r="A37" s="55" t="s">
        <v>375</v>
      </c>
      <c r="B37" s="100" t="s">
        <v>197</v>
      </c>
      <c r="C37" s="67" t="s">
        <v>160</v>
      </c>
      <c r="D37" s="67" t="s">
        <v>184</v>
      </c>
      <c r="E37" s="121" t="s">
        <v>293</v>
      </c>
      <c r="F37" s="67" t="s">
        <v>376</v>
      </c>
      <c r="G37" s="68">
        <f>G38</f>
        <v>0</v>
      </c>
    </row>
    <row r="38" spans="1:7" ht="13.5" customHeight="1" hidden="1">
      <c r="A38" s="55" t="s">
        <v>379</v>
      </c>
      <c r="B38" s="100" t="s">
        <v>197</v>
      </c>
      <c r="C38" s="67" t="s">
        <v>160</v>
      </c>
      <c r="D38" s="67" t="s">
        <v>184</v>
      </c>
      <c r="E38" s="121" t="s">
        <v>293</v>
      </c>
      <c r="F38" s="67" t="s">
        <v>378</v>
      </c>
      <c r="G38" s="68">
        <f>G39</f>
        <v>0</v>
      </c>
    </row>
    <row r="39" spans="1:7" ht="50.25" customHeight="1" hidden="1">
      <c r="A39" s="55" t="s">
        <v>15</v>
      </c>
      <c r="B39" s="100" t="s">
        <v>197</v>
      </c>
      <c r="C39" s="67" t="s">
        <v>160</v>
      </c>
      <c r="D39" s="67" t="s">
        <v>184</v>
      </c>
      <c r="E39" s="121" t="s">
        <v>293</v>
      </c>
      <c r="F39" s="67" t="s">
        <v>14</v>
      </c>
      <c r="G39" s="68">
        <f>'прилож. № 5'!F39</f>
        <v>0</v>
      </c>
    </row>
    <row r="40" spans="1:7" ht="24">
      <c r="A40" s="119" t="s">
        <v>0</v>
      </c>
      <c r="B40" s="100" t="s">
        <v>197</v>
      </c>
      <c r="C40" s="101" t="s">
        <v>160</v>
      </c>
      <c r="D40" s="101" t="s">
        <v>184</v>
      </c>
      <c r="E40" s="120" t="s">
        <v>294</v>
      </c>
      <c r="F40" s="101" t="s">
        <v>181</v>
      </c>
      <c r="G40" s="133">
        <f>G41</f>
        <v>0.7</v>
      </c>
    </row>
    <row r="41" spans="1:7" ht="60">
      <c r="A41" s="55" t="s">
        <v>6</v>
      </c>
      <c r="B41" s="100" t="s">
        <v>197</v>
      </c>
      <c r="C41" s="67" t="s">
        <v>160</v>
      </c>
      <c r="D41" s="67" t="s">
        <v>184</v>
      </c>
      <c r="E41" s="121" t="s">
        <v>288</v>
      </c>
      <c r="F41" s="67" t="s">
        <v>181</v>
      </c>
      <c r="G41" s="68">
        <f>G42</f>
        <v>0.7</v>
      </c>
    </row>
    <row r="42" spans="1:7" ht="24">
      <c r="A42" s="55" t="s">
        <v>377</v>
      </c>
      <c r="B42" s="100" t="s">
        <v>197</v>
      </c>
      <c r="C42" s="67" t="s">
        <v>160</v>
      </c>
      <c r="D42" s="67" t="s">
        <v>184</v>
      </c>
      <c r="E42" s="121" t="s">
        <v>288</v>
      </c>
      <c r="F42" s="67" t="s">
        <v>183</v>
      </c>
      <c r="G42" s="68">
        <f>G43</f>
        <v>0.7</v>
      </c>
    </row>
    <row r="43" spans="1:7" ht="24">
      <c r="A43" s="55" t="s">
        <v>374</v>
      </c>
      <c r="B43" s="100" t="s">
        <v>197</v>
      </c>
      <c r="C43" s="67" t="s">
        <v>160</v>
      </c>
      <c r="D43" s="67" t="s">
        <v>184</v>
      </c>
      <c r="E43" s="121" t="s">
        <v>288</v>
      </c>
      <c r="F43" s="67" t="s">
        <v>373</v>
      </c>
      <c r="G43" s="68">
        <f>G44</f>
        <v>0.7</v>
      </c>
    </row>
    <row r="44" spans="1:7" ht="24">
      <c r="A44" s="55" t="s">
        <v>61</v>
      </c>
      <c r="B44" s="100" t="s">
        <v>197</v>
      </c>
      <c r="C44" s="67" t="s">
        <v>160</v>
      </c>
      <c r="D44" s="67" t="s">
        <v>184</v>
      </c>
      <c r="E44" s="121" t="s">
        <v>288</v>
      </c>
      <c r="F44" s="67" t="s">
        <v>62</v>
      </c>
      <c r="G44" s="68">
        <f>'прилож. № 5'!F44</f>
        <v>0.7</v>
      </c>
    </row>
    <row r="45" spans="1:7" ht="12.75">
      <c r="A45" s="119" t="s">
        <v>188</v>
      </c>
      <c r="B45" s="100" t="s">
        <v>197</v>
      </c>
      <c r="C45" s="101" t="s">
        <v>160</v>
      </c>
      <c r="D45" s="101" t="s">
        <v>196</v>
      </c>
      <c r="E45" s="101" t="s">
        <v>289</v>
      </c>
      <c r="F45" s="101" t="s">
        <v>181</v>
      </c>
      <c r="G45" s="133">
        <f aca="true" t="shared" si="2" ref="G45:G50">G46</f>
        <v>100</v>
      </c>
    </row>
    <row r="46" spans="1:7" ht="13.5" customHeight="1">
      <c r="A46" s="119" t="s">
        <v>74</v>
      </c>
      <c r="B46" s="100" t="s">
        <v>197</v>
      </c>
      <c r="C46" s="101" t="s">
        <v>160</v>
      </c>
      <c r="D46" s="101" t="s">
        <v>196</v>
      </c>
      <c r="E46" s="120" t="s">
        <v>291</v>
      </c>
      <c r="F46" s="101" t="s">
        <v>181</v>
      </c>
      <c r="G46" s="133">
        <f t="shared" si="2"/>
        <v>100</v>
      </c>
    </row>
    <row r="47" spans="1:7" ht="24">
      <c r="A47" s="55" t="s">
        <v>76</v>
      </c>
      <c r="B47" s="105" t="s">
        <v>197</v>
      </c>
      <c r="C47" s="67" t="s">
        <v>160</v>
      </c>
      <c r="D47" s="67" t="s">
        <v>196</v>
      </c>
      <c r="E47" s="121" t="s">
        <v>290</v>
      </c>
      <c r="F47" s="67" t="s">
        <v>181</v>
      </c>
      <c r="G47" s="68">
        <f t="shared" si="2"/>
        <v>100</v>
      </c>
    </row>
    <row r="48" spans="1:7" ht="24">
      <c r="A48" s="123" t="s">
        <v>271</v>
      </c>
      <c r="B48" s="105" t="s">
        <v>197</v>
      </c>
      <c r="C48" s="67" t="s">
        <v>160</v>
      </c>
      <c r="D48" s="67" t="s">
        <v>196</v>
      </c>
      <c r="E48" s="121" t="s">
        <v>292</v>
      </c>
      <c r="F48" s="67" t="s">
        <v>181</v>
      </c>
      <c r="G48" s="68">
        <f t="shared" si="2"/>
        <v>100</v>
      </c>
    </row>
    <row r="49" spans="1:7" ht="13.5" customHeight="1">
      <c r="A49" s="123" t="s">
        <v>77</v>
      </c>
      <c r="B49" s="100" t="s">
        <v>197</v>
      </c>
      <c r="C49" s="67" t="s">
        <v>160</v>
      </c>
      <c r="D49" s="67" t="s">
        <v>196</v>
      </c>
      <c r="E49" s="121" t="s">
        <v>299</v>
      </c>
      <c r="F49" s="67" t="s">
        <v>181</v>
      </c>
      <c r="G49" s="68">
        <f t="shared" si="2"/>
        <v>100</v>
      </c>
    </row>
    <row r="50" spans="1:7" ht="13.5" customHeight="1">
      <c r="A50" s="55" t="s">
        <v>375</v>
      </c>
      <c r="B50" s="100" t="s">
        <v>197</v>
      </c>
      <c r="C50" s="67" t="s">
        <v>160</v>
      </c>
      <c r="D50" s="67" t="s">
        <v>196</v>
      </c>
      <c r="E50" s="121" t="s">
        <v>299</v>
      </c>
      <c r="F50" s="67" t="s">
        <v>376</v>
      </c>
      <c r="G50" s="68">
        <f t="shared" si="2"/>
        <v>100</v>
      </c>
    </row>
    <row r="51" spans="1:7" ht="13.5" customHeight="1">
      <c r="A51" s="55" t="s">
        <v>63</v>
      </c>
      <c r="B51" s="100" t="s">
        <v>197</v>
      </c>
      <c r="C51" s="67" t="s">
        <v>160</v>
      </c>
      <c r="D51" s="67" t="s">
        <v>196</v>
      </c>
      <c r="E51" s="121" t="s">
        <v>299</v>
      </c>
      <c r="F51" s="67" t="s">
        <v>64</v>
      </c>
      <c r="G51" s="68">
        <f>'прилож. № 5'!F51</f>
        <v>100</v>
      </c>
    </row>
    <row r="52" spans="1:7" ht="24">
      <c r="A52" s="107" t="s">
        <v>250</v>
      </c>
      <c r="B52" s="100" t="s">
        <v>197</v>
      </c>
      <c r="C52" s="100" t="s">
        <v>195</v>
      </c>
      <c r="D52" s="101" t="s">
        <v>180</v>
      </c>
      <c r="E52" s="101" t="s">
        <v>289</v>
      </c>
      <c r="F52" s="101" t="s">
        <v>181</v>
      </c>
      <c r="G52" s="118">
        <f aca="true" t="shared" si="3" ref="G52:G59">G53</f>
        <v>1388</v>
      </c>
    </row>
    <row r="53" spans="1:7" ht="12.75">
      <c r="A53" s="107" t="s">
        <v>251</v>
      </c>
      <c r="B53" s="100" t="s">
        <v>197</v>
      </c>
      <c r="C53" s="100" t="s">
        <v>195</v>
      </c>
      <c r="D53" s="101" t="s">
        <v>194</v>
      </c>
      <c r="E53" s="101" t="s">
        <v>289</v>
      </c>
      <c r="F53" s="101" t="s">
        <v>181</v>
      </c>
      <c r="G53" s="118">
        <f t="shared" si="3"/>
        <v>1388</v>
      </c>
    </row>
    <row r="54" spans="1:7" ht="13.5" customHeight="1">
      <c r="A54" s="119" t="s">
        <v>74</v>
      </c>
      <c r="B54" s="100" t="s">
        <v>197</v>
      </c>
      <c r="C54" s="101" t="s">
        <v>195</v>
      </c>
      <c r="D54" s="101" t="s">
        <v>194</v>
      </c>
      <c r="E54" s="120" t="s">
        <v>291</v>
      </c>
      <c r="F54" s="101" t="s">
        <v>181</v>
      </c>
      <c r="G54" s="118">
        <f t="shared" si="3"/>
        <v>1388</v>
      </c>
    </row>
    <row r="55" spans="1:7" ht="24">
      <c r="A55" s="55" t="s">
        <v>76</v>
      </c>
      <c r="B55" s="105" t="s">
        <v>197</v>
      </c>
      <c r="C55" s="67" t="s">
        <v>195</v>
      </c>
      <c r="D55" s="67" t="s">
        <v>194</v>
      </c>
      <c r="E55" s="121" t="s">
        <v>290</v>
      </c>
      <c r="F55" s="67" t="s">
        <v>181</v>
      </c>
      <c r="G55" s="68">
        <f t="shared" si="3"/>
        <v>1388</v>
      </c>
    </row>
    <row r="56" spans="1:7" ht="24">
      <c r="A56" s="123" t="s">
        <v>271</v>
      </c>
      <c r="B56" s="105" t="s">
        <v>197</v>
      </c>
      <c r="C56" s="67" t="s">
        <v>195</v>
      </c>
      <c r="D56" s="67" t="s">
        <v>194</v>
      </c>
      <c r="E56" s="121" t="s">
        <v>292</v>
      </c>
      <c r="F56" s="67" t="s">
        <v>181</v>
      </c>
      <c r="G56" s="68">
        <f t="shared" si="3"/>
        <v>1388</v>
      </c>
    </row>
    <row r="57" spans="1:7" ht="24">
      <c r="A57" s="123" t="s">
        <v>5</v>
      </c>
      <c r="B57" s="100" t="s">
        <v>197</v>
      </c>
      <c r="C57" s="67" t="s">
        <v>195</v>
      </c>
      <c r="D57" s="67" t="s">
        <v>194</v>
      </c>
      <c r="E57" s="121" t="s">
        <v>300</v>
      </c>
      <c r="F57" s="67" t="s">
        <v>181</v>
      </c>
      <c r="G57" s="68">
        <f t="shared" si="3"/>
        <v>1388</v>
      </c>
    </row>
    <row r="58" spans="1:7" ht="24">
      <c r="A58" s="55" t="s">
        <v>377</v>
      </c>
      <c r="B58" s="100" t="s">
        <v>197</v>
      </c>
      <c r="C58" s="67" t="s">
        <v>195</v>
      </c>
      <c r="D58" s="67" t="s">
        <v>194</v>
      </c>
      <c r="E58" s="121" t="s">
        <v>300</v>
      </c>
      <c r="F58" s="67" t="s">
        <v>183</v>
      </c>
      <c r="G58" s="68">
        <f t="shared" si="3"/>
        <v>1388</v>
      </c>
    </row>
    <row r="59" spans="1:7" ht="24">
      <c r="A59" s="55" t="s">
        <v>374</v>
      </c>
      <c r="B59" s="100" t="s">
        <v>197</v>
      </c>
      <c r="C59" s="67" t="s">
        <v>195</v>
      </c>
      <c r="D59" s="67" t="s">
        <v>194</v>
      </c>
      <c r="E59" s="121" t="s">
        <v>300</v>
      </c>
      <c r="F59" s="67" t="s">
        <v>373</v>
      </c>
      <c r="G59" s="68">
        <f t="shared" si="3"/>
        <v>1388</v>
      </c>
    </row>
    <row r="60" spans="1:7" ht="24">
      <c r="A60" s="55" t="s">
        <v>61</v>
      </c>
      <c r="B60" s="101" t="s">
        <v>197</v>
      </c>
      <c r="C60" s="67" t="s">
        <v>195</v>
      </c>
      <c r="D60" s="67" t="s">
        <v>194</v>
      </c>
      <c r="E60" s="121" t="s">
        <v>300</v>
      </c>
      <c r="F60" s="67" t="s">
        <v>62</v>
      </c>
      <c r="G60" s="68">
        <f>'прилож. № 5'!F60</f>
        <v>1388</v>
      </c>
    </row>
    <row r="61" spans="1:7" ht="12.75">
      <c r="A61" s="119" t="s">
        <v>72</v>
      </c>
      <c r="B61" s="100" t="s">
        <v>197</v>
      </c>
      <c r="C61" s="101" t="s">
        <v>184</v>
      </c>
      <c r="D61" s="101" t="s">
        <v>180</v>
      </c>
      <c r="E61" s="101" t="s">
        <v>289</v>
      </c>
      <c r="F61" s="101" t="s">
        <v>181</v>
      </c>
      <c r="G61" s="133">
        <f>G62+G70</f>
        <v>594.7</v>
      </c>
    </row>
    <row r="62" spans="1:7" ht="12.75">
      <c r="A62" s="80" t="s">
        <v>108</v>
      </c>
      <c r="B62" s="100" t="s">
        <v>197</v>
      </c>
      <c r="C62" s="109" t="s">
        <v>184</v>
      </c>
      <c r="D62" s="109" t="s">
        <v>54</v>
      </c>
      <c r="E62" s="109" t="s">
        <v>289</v>
      </c>
      <c r="F62" s="109" t="s">
        <v>181</v>
      </c>
      <c r="G62" s="133">
        <f aca="true" t="shared" si="4" ref="G62:G68">G63</f>
        <v>295</v>
      </c>
    </row>
    <row r="63" spans="1:7" ht="14.25" customHeight="1">
      <c r="A63" s="119" t="s">
        <v>74</v>
      </c>
      <c r="B63" s="100" t="s">
        <v>197</v>
      </c>
      <c r="C63" s="101" t="s">
        <v>184</v>
      </c>
      <c r="D63" s="101" t="s">
        <v>54</v>
      </c>
      <c r="E63" s="120" t="s">
        <v>291</v>
      </c>
      <c r="F63" s="101" t="s">
        <v>181</v>
      </c>
      <c r="G63" s="133">
        <f t="shared" si="4"/>
        <v>295</v>
      </c>
    </row>
    <row r="64" spans="1:7" ht="24">
      <c r="A64" s="55" t="s">
        <v>76</v>
      </c>
      <c r="B64" s="105" t="s">
        <v>197</v>
      </c>
      <c r="C64" s="113" t="s">
        <v>184</v>
      </c>
      <c r="D64" s="67" t="s">
        <v>54</v>
      </c>
      <c r="E64" s="121" t="s">
        <v>290</v>
      </c>
      <c r="F64" s="67" t="s">
        <v>181</v>
      </c>
      <c r="G64" s="68">
        <f t="shared" si="4"/>
        <v>295</v>
      </c>
    </row>
    <row r="65" spans="1:7" ht="24">
      <c r="A65" s="123" t="s">
        <v>271</v>
      </c>
      <c r="B65" s="105" t="s">
        <v>197</v>
      </c>
      <c r="C65" s="67" t="s">
        <v>184</v>
      </c>
      <c r="D65" s="67" t="s">
        <v>54</v>
      </c>
      <c r="E65" s="121" t="s">
        <v>292</v>
      </c>
      <c r="F65" s="67" t="s">
        <v>181</v>
      </c>
      <c r="G65" s="68">
        <f t="shared" si="4"/>
        <v>295</v>
      </c>
    </row>
    <row r="66" spans="1:7" ht="13.5" customHeight="1">
      <c r="A66" s="125" t="s">
        <v>232</v>
      </c>
      <c r="B66" s="100" t="s">
        <v>197</v>
      </c>
      <c r="C66" s="67" t="s">
        <v>184</v>
      </c>
      <c r="D66" s="67" t="s">
        <v>54</v>
      </c>
      <c r="E66" s="121" t="s">
        <v>302</v>
      </c>
      <c r="F66" s="67" t="s">
        <v>181</v>
      </c>
      <c r="G66" s="68">
        <f t="shared" si="4"/>
        <v>295</v>
      </c>
    </row>
    <row r="67" spans="1:7" ht="24">
      <c r="A67" s="55" t="s">
        <v>377</v>
      </c>
      <c r="B67" s="100" t="s">
        <v>197</v>
      </c>
      <c r="C67" s="67" t="s">
        <v>184</v>
      </c>
      <c r="D67" s="67" t="s">
        <v>54</v>
      </c>
      <c r="E67" s="121" t="s">
        <v>302</v>
      </c>
      <c r="F67" s="67" t="s">
        <v>183</v>
      </c>
      <c r="G67" s="68">
        <f t="shared" si="4"/>
        <v>295</v>
      </c>
    </row>
    <row r="68" spans="1:7" ht="24">
      <c r="A68" s="55" t="s">
        <v>374</v>
      </c>
      <c r="B68" s="100" t="s">
        <v>197</v>
      </c>
      <c r="C68" s="67" t="s">
        <v>184</v>
      </c>
      <c r="D68" s="67" t="s">
        <v>54</v>
      </c>
      <c r="E68" s="121" t="s">
        <v>302</v>
      </c>
      <c r="F68" s="67" t="s">
        <v>373</v>
      </c>
      <c r="G68" s="68">
        <f t="shared" si="4"/>
        <v>295</v>
      </c>
    </row>
    <row r="69" spans="1:7" ht="24">
      <c r="A69" s="55" t="s">
        <v>61</v>
      </c>
      <c r="B69" s="100" t="s">
        <v>197</v>
      </c>
      <c r="C69" s="67" t="s">
        <v>184</v>
      </c>
      <c r="D69" s="67" t="s">
        <v>54</v>
      </c>
      <c r="E69" s="121" t="s">
        <v>302</v>
      </c>
      <c r="F69" s="67" t="s">
        <v>62</v>
      </c>
      <c r="G69" s="68">
        <f>'прилож. № 5'!F69</f>
        <v>295</v>
      </c>
    </row>
    <row r="70" spans="1:7" ht="12.75">
      <c r="A70" s="119" t="s">
        <v>73</v>
      </c>
      <c r="B70" s="100" t="s">
        <v>197</v>
      </c>
      <c r="C70" s="101" t="s">
        <v>184</v>
      </c>
      <c r="D70" s="101" t="s">
        <v>225</v>
      </c>
      <c r="E70" s="101" t="s">
        <v>289</v>
      </c>
      <c r="F70" s="101" t="s">
        <v>181</v>
      </c>
      <c r="G70" s="133">
        <f aca="true" t="shared" si="5" ref="G70:G75">G71</f>
        <v>299.7</v>
      </c>
    </row>
    <row r="71" spans="1:7" ht="13.5" customHeight="1">
      <c r="A71" s="119" t="s">
        <v>74</v>
      </c>
      <c r="B71" s="100" t="s">
        <v>197</v>
      </c>
      <c r="C71" s="101" t="s">
        <v>184</v>
      </c>
      <c r="D71" s="101" t="s">
        <v>225</v>
      </c>
      <c r="E71" s="120" t="s">
        <v>291</v>
      </c>
      <c r="F71" s="101" t="s">
        <v>181</v>
      </c>
      <c r="G71" s="133">
        <f t="shared" si="5"/>
        <v>299.7</v>
      </c>
    </row>
    <row r="72" spans="1:7" ht="24">
      <c r="A72" s="55" t="s">
        <v>76</v>
      </c>
      <c r="B72" s="105" t="s">
        <v>197</v>
      </c>
      <c r="C72" s="67" t="s">
        <v>184</v>
      </c>
      <c r="D72" s="67" t="s">
        <v>225</v>
      </c>
      <c r="E72" s="121" t="s">
        <v>290</v>
      </c>
      <c r="F72" s="67" t="s">
        <v>181</v>
      </c>
      <c r="G72" s="68">
        <f t="shared" si="5"/>
        <v>299.7</v>
      </c>
    </row>
    <row r="73" spans="1:7" ht="24">
      <c r="A73" s="123" t="s">
        <v>271</v>
      </c>
      <c r="B73" s="105" t="s">
        <v>197</v>
      </c>
      <c r="C73" s="67" t="s">
        <v>184</v>
      </c>
      <c r="D73" s="67" t="s">
        <v>225</v>
      </c>
      <c r="E73" s="121" t="s">
        <v>292</v>
      </c>
      <c r="F73" s="67" t="s">
        <v>181</v>
      </c>
      <c r="G73" s="68">
        <f t="shared" si="5"/>
        <v>299.7</v>
      </c>
    </row>
    <row r="74" spans="1:7" ht="12.75">
      <c r="A74" s="125" t="s">
        <v>232</v>
      </c>
      <c r="B74" s="100" t="s">
        <v>197</v>
      </c>
      <c r="C74" s="67" t="s">
        <v>184</v>
      </c>
      <c r="D74" s="67" t="s">
        <v>225</v>
      </c>
      <c r="E74" s="65" t="s">
        <v>302</v>
      </c>
      <c r="F74" s="67" t="s">
        <v>181</v>
      </c>
      <c r="G74" s="68">
        <f>G75</f>
        <v>299.7</v>
      </c>
    </row>
    <row r="75" spans="1:7" ht="24">
      <c r="A75" s="55" t="s">
        <v>377</v>
      </c>
      <c r="B75" s="100" t="s">
        <v>197</v>
      </c>
      <c r="C75" s="67" t="s">
        <v>184</v>
      </c>
      <c r="D75" s="67" t="s">
        <v>225</v>
      </c>
      <c r="E75" s="65" t="s">
        <v>302</v>
      </c>
      <c r="F75" s="67" t="s">
        <v>183</v>
      </c>
      <c r="G75" s="68">
        <f t="shared" si="5"/>
        <v>299.7</v>
      </c>
    </row>
    <row r="76" spans="1:7" ht="24">
      <c r="A76" s="55" t="s">
        <v>374</v>
      </c>
      <c r="B76" s="100" t="s">
        <v>197</v>
      </c>
      <c r="C76" s="67" t="s">
        <v>184</v>
      </c>
      <c r="D76" s="67" t="s">
        <v>225</v>
      </c>
      <c r="E76" s="65" t="s">
        <v>302</v>
      </c>
      <c r="F76" s="67" t="s">
        <v>373</v>
      </c>
      <c r="G76" s="68">
        <f>G77</f>
        <v>299.7</v>
      </c>
    </row>
    <row r="77" spans="1:7" ht="24">
      <c r="A77" s="55" t="s">
        <v>61</v>
      </c>
      <c r="B77" s="100" t="s">
        <v>197</v>
      </c>
      <c r="C77" s="67" t="s">
        <v>184</v>
      </c>
      <c r="D77" s="67" t="s">
        <v>225</v>
      </c>
      <c r="E77" s="65" t="s">
        <v>302</v>
      </c>
      <c r="F77" s="67" t="s">
        <v>62</v>
      </c>
      <c r="G77" s="68">
        <f>'прилож. № 5'!F77</f>
        <v>299.7</v>
      </c>
    </row>
    <row r="78" spans="1:7" ht="12.75">
      <c r="A78" s="126" t="s">
        <v>189</v>
      </c>
      <c r="B78" s="100" t="s">
        <v>197</v>
      </c>
      <c r="C78" s="109" t="s">
        <v>161</v>
      </c>
      <c r="D78" s="109" t="s">
        <v>180</v>
      </c>
      <c r="E78" s="101" t="s">
        <v>289</v>
      </c>
      <c r="F78" s="109" t="s">
        <v>181</v>
      </c>
      <c r="G78" s="133">
        <f>G79+G87+G95</f>
        <v>1607.1</v>
      </c>
    </row>
    <row r="79" spans="1:7" ht="12.75" hidden="1">
      <c r="A79" s="126" t="s">
        <v>158</v>
      </c>
      <c r="B79" s="100" t="s">
        <v>197</v>
      </c>
      <c r="C79" s="109" t="s">
        <v>161</v>
      </c>
      <c r="D79" s="109" t="s">
        <v>160</v>
      </c>
      <c r="E79" s="109" t="s">
        <v>289</v>
      </c>
      <c r="F79" s="109" t="s">
        <v>181</v>
      </c>
      <c r="G79" s="133">
        <f>G80+G81</f>
        <v>0</v>
      </c>
    </row>
    <row r="80" spans="1:7" ht="14.25" customHeight="1" hidden="1">
      <c r="A80" s="119" t="s">
        <v>74</v>
      </c>
      <c r="B80" s="100" t="s">
        <v>197</v>
      </c>
      <c r="C80" s="101" t="s">
        <v>161</v>
      </c>
      <c r="D80" s="101" t="s">
        <v>160</v>
      </c>
      <c r="E80" s="120" t="s">
        <v>291</v>
      </c>
      <c r="F80" s="109" t="s">
        <v>181</v>
      </c>
      <c r="G80" s="133">
        <f aca="true" t="shared" si="6" ref="G80:G85">G81</f>
        <v>0</v>
      </c>
    </row>
    <row r="81" spans="1:7" ht="24" hidden="1">
      <c r="A81" s="55" t="s">
        <v>76</v>
      </c>
      <c r="B81" s="105" t="s">
        <v>197</v>
      </c>
      <c r="C81" s="67" t="s">
        <v>161</v>
      </c>
      <c r="D81" s="67" t="s">
        <v>160</v>
      </c>
      <c r="E81" s="121" t="s">
        <v>290</v>
      </c>
      <c r="F81" s="113" t="s">
        <v>181</v>
      </c>
      <c r="G81" s="68">
        <f t="shared" si="6"/>
        <v>0</v>
      </c>
    </row>
    <row r="82" spans="1:7" ht="24" hidden="1">
      <c r="A82" s="123" t="s">
        <v>271</v>
      </c>
      <c r="B82" s="67" t="s">
        <v>197</v>
      </c>
      <c r="C82" s="67" t="s">
        <v>161</v>
      </c>
      <c r="D82" s="67" t="s">
        <v>160</v>
      </c>
      <c r="E82" s="121" t="s">
        <v>292</v>
      </c>
      <c r="F82" s="113" t="s">
        <v>181</v>
      </c>
      <c r="G82" s="68">
        <f t="shared" si="6"/>
        <v>0</v>
      </c>
    </row>
    <row r="83" spans="1:7" ht="13.5" customHeight="1" hidden="1">
      <c r="A83" s="129" t="s">
        <v>78</v>
      </c>
      <c r="B83" s="101" t="s">
        <v>197</v>
      </c>
      <c r="C83" s="113" t="s">
        <v>161</v>
      </c>
      <c r="D83" s="113" t="s">
        <v>160</v>
      </c>
      <c r="E83" s="121" t="s">
        <v>301</v>
      </c>
      <c r="F83" s="113" t="s">
        <v>181</v>
      </c>
      <c r="G83" s="68">
        <f t="shared" si="6"/>
        <v>0</v>
      </c>
    </row>
    <row r="84" spans="1:7" ht="24" hidden="1">
      <c r="A84" s="55" t="s">
        <v>377</v>
      </c>
      <c r="B84" s="100" t="s">
        <v>197</v>
      </c>
      <c r="C84" s="113" t="s">
        <v>161</v>
      </c>
      <c r="D84" s="113" t="s">
        <v>160</v>
      </c>
      <c r="E84" s="121" t="s">
        <v>301</v>
      </c>
      <c r="F84" s="113" t="s">
        <v>183</v>
      </c>
      <c r="G84" s="68">
        <f t="shared" si="6"/>
        <v>0</v>
      </c>
    </row>
    <row r="85" spans="1:7" ht="24" hidden="1">
      <c r="A85" s="55" t="s">
        <v>374</v>
      </c>
      <c r="B85" s="100" t="s">
        <v>197</v>
      </c>
      <c r="C85" s="113" t="s">
        <v>161</v>
      </c>
      <c r="D85" s="113" t="s">
        <v>160</v>
      </c>
      <c r="E85" s="121" t="s">
        <v>301</v>
      </c>
      <c r="F85" s="113" t="s">
        <v>373</v>
      </c>
      <c r="G85" s="68">
        <f t="shared" si="6"/>
        <v>0</v>
      </c>
    </row>
    <row r="86" spans="1:7" ht="24" hidden="1">
      <c r="A86" s="55" t="s">
        <v>61</v>
      </c>
      <c r="B86" s="100" t="s">
        <v>197</v>
      </c>
      <c r="C86" s="113" t="s">
        <v>161</v>
      </c>
      <c r="D86" s="113" t="s">
        <v>160</v>
      </c>
      <c r="E86" s="121" t="s">
        <v>301</v>
      </c>
      <c r="F86" s="67" t="s">
        <v>62</v>
      </c>
      <c r="G86" s="68">
        <f>'прилож. № 5'!F86</f>
        <v>0</v>
      </c>
    </row>
    <row r="87" spans="1:7" ht="12.75" hidden="1">
      <c r="A87" s="80" t="s">
        <v>159</v>
      </c>
      <c r="B87" s="100" t="s">
        <v>197</v>
      </c>
      <c r="C87" s="101" t="s">
        <v>161</v>
      </c>
      <c r="D87" s="101" t="s">
        <v>182</v>
      </c>
      <c r="E87" s="109" t="s">
        <v>289</v>
      </c>
      <c r="F87" s="109" t="s">
        <v>181</v>
      </c>
      <c r="G87" s="133">
        <f>G88</f>
        <v>0</v>
      </c>
    </row>
    <row r="88" spans="1:7" ht="13.5" customHeight="1" hidden="1">
      <c r="A88" s="119" t="s">
        <v>74</v>
      </c>
      <c r="B88" s="100" t="s">
        <v>197</v>
      </c>
      <c r="C88" s="101" t="s">
        <v>161</v>
      </c>
      <c r="D88" s="101" t="s">
        <v>182</v>
      </c>
      <c r="E88" s="120" t="s">
        <v>291</v>
      </c>
      <c r="F88" s="109" t="s">
        <v>181</v>
      </c>
      <c r="G88" s="133">
        <f>+G89</f>
        <v>0</v>
      </c>
    </row>
    <row r="89" spans="1:7" ht="24" hidden="1">
      <c r="A89" s="55" t="s">
        <v>76</v>
      </c>
      <c r="B89" s="105" t="s">
        <v>197</v>
      </c>
      <c r="C89" s="67" t="s">
        <v>161</v>
      </c>
      <c r="D89" s="67" t="s">
        <v>182</v>
      </c>
      <c r="E89" s="121" t="s">
        <v>290</v>
      </c>
      <c r="F89" s="113" t="s">
        <v>181</v>
      </c>
      <c r="G89" s="68">
        <f>G90</f>
        <v>0</v>
      </c>
    </row>
    <row r="90" spans="1:7" ht="24" hidden="1">
      <c r="A90" s="123" t="s">
        <v>271</v>
      </c>
      <c r="B90" s="105" t="s">
        <v>197</v>
      </c>
      <c r="C90" s="67" t="s">
        <v>161</v>
      </c>
      <c r="D90" s="67" t="s">
        <v>182</v>
      </c>
      <c r="E90" s="121" t="s">
        <v>292</v>
      </c>
      <c r="F90" s="113" t="s">
        <v>181</v>
      </c>
      <c r="G90" s="135">
        <f>G91</f>
        <v>0</v>
      </c>
    </row>
    <row r="91" spans="1:7" ht="12.75" hidden="1">
      <c r="A91" s="125" t="s">
        <v>232</v>
      </c>
      <c r="B91" s="100" t="s">
        <v>197</v>
      </c>
      <c r="C91" s="67" t="s">
        <v>161</v>
      </c>
      <c r="D91" s="67" t="s">
        <v>182</v>
      </c>
      <c r="E91" s="65" t="s">
        <v>302</v>
      </c>
      <c r="F91" s="113" t="s">
        <v>181</v>
      </c>
      <c r="G91" s="135">
        <f>G92</f>
        <v>0</v>
      </c>
    </row>
    <row r="92" spans="1:7" ht="24" hidden="1">
      <c r="A92" s="55" t="s">
        <v>377</v>
      </c>
      <c r="B92" s="100" t="s">
        <v>197</v>
      </c>
      <c r="C92" s="67" t="s">
        <v>161</v>
      </c>
      <c r="D92" s="67" t="s">
        <v>182</v>
      </c>
      <c r="E92" s="65" t="s">
        <v>302</v>
      </c>
      <c r="F92" s="113" t="s">
        <v>183</v>
      </c>
      <c r="G92" s="135">
        <f>G93</f>
        <v>0</v>
      </c>
    </row>
    <row r="93" spans="1:7" ht="24" hidden="1">
      <c r="A93" s="55" t="s">
        <v>374</v>
      </c>
      <c r="B93" s="100" t="s">
        <v>197</v>
      </c>
      <c r="C93" s="67" t="s">
        <v>161</v>
      </c>
      <c r="D93" s="67" t="s">
        <v>182</v>
      </c>
      <c r="E93" s="65" t="s">
        <v>302</v>
      </c>
      <c r="F93" s="113" t="s">
        <v>373</v>
      </c>
      <c r="G93" s="135">
        <f>G94</f>
        <v>0</v>
      </c>
    </row>
    <row r="94" spans="1:7" ht="24" hidden="1">
      <c r="A94" s="55" t="s">
        <v>61</v>
      </c>
      <c r="B94" s="100" t="s">
        <v>197</v>
      </c>
      <c r="C94" s="113" t="s">
        <v>161</v>
      </c>
      <c r="D94" s="113" t="s">
        <v>182</v>
      </c>
      <c r="E94" s="65" t="s">
        <v>302</v>
      </c>
      <c r="F94" s="67" t="s">
        <v>62</v>
      </c>
      <c r="G94" s="135">
        <f>'прилож. № 5'!F94</f>
        <v>0</v>
      </c>
    </row>
    <row r="95" spans="1:7" ht="12.75">
      <c r="A95" s="119" t="s">
        <v>190</v>
      </c>
      <c r="B95" s="100" t="s">
        <v>197</v>
      </c>
      <c r="C95" s="101" t="s">
        <v>161</v>
      </c>
      <c r="D95" s="101" t="s">
        <v>195</v>
      </c>
      <c r="E95" s="101" t="s">
        <v>289</v>
      </c>
      <c r="F95" s="101" t="s">
        <v>181</v>
      </c>
      <c r="G95" s="134">
        <f>G96</f>
        <v>1607.1</v>
      </c>
    </row>
    <row r="96" spans="1:7" ht="13.5" customHeight="1">
      <c r="A96" s="119" t="s">
        <v>74</v>
      </c>
      <c r="B96" s="100" t="s">
        <v>197</v>
      </c>
      <c r="C96" s="101" t="s">
        <v>161</v>
      </c>
      <c r="D96" s="101" t="s">
        <v>195</v>
      </c>
      <c r="E96" s="120" t="s">
        <v>291</v>
      </c>
      <c r="F96" s="101" t="s">
        <v>181</v>
      </c>
      <c r="G96" s="134">
        <f>G97</f>
        <v>1607.1</v>
      </c>
    </row>
    <row r="97" spans="1:7" ht="24">
      <c r="A97" s="55" t="s">
        <v>76</v>
      </c>
      <c r="B97" s="67" t="s">
        <v>197</v>
      </c>
      <c r="C97" s="67" t="s">
        <v>161</v>
      </c>
      <c r="D97" s="67" t="s">
        <v>195</v>
      </c>
      <c r="E97" s="121" t="s">
        <v>290</v>
      </c>
      <c r="F97" s="67" t="s">
        <v>181</v>
      </c>
      <c r="G97" s="135">
        <f>G98+G102</f>
        <v>1607.1</v>
      </c>
    </row>
    <row r="98" spans="1:7" ht="24" hidden="1">
      <c r="A98" s="55" t="s">
        <v>243</v>
      </c>
      <c r="B98" s="67" t="s">
        <v>197</v>
      </c>
      <c r="C98" s="67" t="s">
        <v>161</v>
      </c>
      <c r="D98" s="67" t="s">
        <v>195</v>
      </c>
      <c r="E98" s="65" t="s">
        <v>303</v>
      </c>
      <c r="F98" s="67" t="s">
        <v>181</v>
      </c>
      <c r="G98" s="135">
        <f>G99</f>
        <v>0</v>
      </c>
    </row>
    <row r="99" spans="1:7" ht="24" hidden="1">
      <c r="A99" s="55" t="s">
        <v>377</v>
      </c>
      <c r="B99" s="100" t="s">
        <v>197</v>
      </c>
      <c r="C99" s="67" t="s">
        <v>161</v>
      </c>
      <c r="D99" s="67" t="s">
        <v>195</v>
      </c>
      <c r="E99" s="65" t="s">
        <v>303</v>
      </c>
      <c r="F99" s="67" t="s">
        <v>183</v>
      </c>
      <c r="G99" s="135">
        <f>G100</f>
        <v>0</v>
      </c>
    </row>
    <row r="100" spans="1:7" ht="24" hidden="1">
      <c r="A100" s="55" t="s">
        <v>374</v>
      </c>
      <c r="B100" s="100" t="s">
        <v>197</v>
      </c>
      <c r="C100" s="67" t="s">
        <v>161</v>
      </c>
      <c r="D100" s="67" t="s">
        <v>195</v>
      </c>
      <c r="E100" s="65" t="s">
        <v>303</v>
      </c>
      <c r="F100" s="67" t="s">
        <v>373</v>
      </c>
      <c r="G100" s="135">
        <f>G101</f>
        <v>0</v>
      </c>
    </row>
    <row r="101" spans="1:7" ht="24" hidden="1">
      <c r="A101" s="55" t="s">
        <v>61</v>
      </c>
      <c r="B101" s="101" t="s">
        <v>197</v>
      </c>
      <c r="C101" s="67" t="s">
        <v>161</v>
      </c>
      <c r="D101" s="67" t="s">
        <v>195</v>
      </c>
      <c r="E101" s="65" t="s">
        <v>303</v>
      </c>
      <c r="F101" s="67" t="s">
        <v>62</v>
      </c>
      <c r="G101" s="135">
        <f>'прилож. № 5'!F101</f>
        <v>0</v>
      </c>
    </row>
    <row r="102" spans="1:7" ht="24">
      <c r="A102" s="123" t="s">
        <v>271</v>
      </c>
      <c r="B102" s="105" t="s">
        <v>197</v>
      </c>
      <c r="C102" s="67" t="s">
        <v>161</v>
      </c>
      <c r="D102" s="67" t="s">
        <v>195</v>
      </c>
      <c r="E102" s="121" t="s">
        <v>292</v>
      </c>
      <c r="F102" s="67" t="s">
        <v>181</v>
      </c>
      <c r="G102" s="135">
        <f>G103</f>
        <v>1607.1</v>
      </c>
    </row>
    <row r="103" spans="1:7" ht="14.25" customHeight="1">
      <c r="A103" s="123" t="s">
        <v>16</v>
      </c>
      <c r="B103" s="67" t="s">
        <v>197</v>
      </c>
      <c r="C103" s="67" t="s">
        <v>161</v>
      </c>
      <c r="D103" s="67" t="s">
        <v>195</v>
      </c>
      <c r="E103" s="121" t="s">
        <v>304</v>
      </c>
      <c r="F103" s="67" t="s">
        <v>181</v>
      </c>
      <c r="G103" s="135">
        <f>G104+G108</f>
        <v>1607.1</v>
      </c>
    </row>
    <row r="104" spans="1:7" ht="15" customHeight="1">
      <c r="A104" s="119" t="s">
        <v>192</v>
      </c>
      <c r="B104" s="100" t="s">
        <v>197</v>
      </c>
      <c r="C104" s="101" t="s">
        <v>161</v>
      </c>
      <c r="D104" s="101" t="s">
        <v>195</v>
      </c>
      <c r="E104" s="120" t="s">
        <v>305</v>
      </c>
      <c r="F104" s="101" t="s">
        <v>181</v>
      </c>
      <c r="G104" s="134">
        <f>G105</f>
        <v>296.4</v>
      </c>
    </row>
    <row r="105" spans="1:7" ht="24">
      <c r="A105" s="55" t="s">
        <v>377</v>
      </c>
      <c r="B105" s="100" t="s">
        <v>197</v>
      </c>
      <c r="C105" s="67" t="s">
        <v>161</v>
      </c>
      <c r="D105" s="67" t="s">
        <v>195</v>
      </c>
      <c r="E105" s="121" t="s">
        <v>305</v>
      </c>
      <c r="F105" s="67" t="s">
        <v>183</v>
      </c>
      <c r="G105" s="135">
        <f>G106</f>
        <v>296.4</v>
      </c>
    </row>
    <row r="106" spans="1:7" ht="24">
      <c r="A106" s="55" t="s">
        <v>374</v>
      </c>
      <c r="B106" s="100" t="s">
        <v>197</v>
      </c>
      <c r="C106" s="67" t="s">
        <v>161</v>
      </c>
      <c r="D106" s="67" t="s">
        <v>195</v>
      </c>
      <c r="E106" s="121" t="s">
        <v>305</v>
      </c>
      <c r="F106" s="67" t="s">
        <v>373</v>
      </c>
      <c r="G106" s="135">
        <f>G107</f>
        <v>296.4</v>
      </c>
    </row>
    <row r="107" spans="1:7" ht="24">
      <c r="A107" s="55" t="s">
        <v>61</v>
      </c>
      <c r="B107" s="100" t="s">
        <v>197</v>
      </c>
      <c r="C107" s="67" t="s">
        <v>161</v>
      </c>
      <c r="D107" s="67" t="s">
        <v>195</v>
      </c>
      <c r="E107" s="121" t="s">
        <v>305</v>
      </c>
      <c r="F107" s="67" t="s">
        <v>62</v>
      </c>
      <c r="G107" s="135">
        <f>'прилож. № 5'!F107</f>
        <v>296.4</v>
      </c>
    </row>
    <row r="108" spans="1:7" ht="14.25" customHeight="1">
      <c r="A108" s="119" t="s">
        <v>191</v>
      </c>
      <c r="B108" s="100" t="s">
        <v>197</v>
      </c>
      <c r="C108" s="101" t="s">
        <v>161</v>
      </c>
      <c r="D108" s="101" t="s">
        <v>195</v>
      </c>
      <c r="E108" s="124" t="s">
        <v>306</v>
      </c>
      <c r="F108" s="101" t="s">
        <v>181</v>
      </c>
      <c r="G108" s="134">
        <f>G109</f>
        <v>1310.7</v>
      </c>
    </row>
    <row r="109" spans="1:7" ht="24">
      <c r="A109" s="55" t="s">
        <v>377</v>
      </c>
      <c r="B109" s="100" t="s">
        <v>197</v>
      </c>
      <c r="C109" s="67" t="s">
        <v>161</v>
      </c>
      <c r="D109" s="67" t="s">
        <v>195</v>
      </c>
      <c r="E109" s="65" t="s">
        <v>306</v>
      </c>
      <c r="F109" s="67" t="s">
        <v>183</v>
      </c>
      <c r="G109" s="135">
        <f>G110</f>
        <v>1310.7</v>
      </c>
    </row>
    <row r="110" spans="1:7" ht="24">
      <c r="A110" s="55" t="s">
        <v>374</v>
      </c>
      <c r="B110" s="100" t="s">
        <v>197</v>
      </c>
      <c r="C110" s="67" t="s">
        <v>161</v>
      </c>
      <c r="D110" s="67" t="s">
        <v>195</v>
      </c>
      <c r="E110" s="65" t="s">
        <v>306</v>
      </c>
      <c r="F110" s="67" t="s">
        <v>373</v>
      </c>
      <c r="G110" s="135">
        <f>G111</f>
        <v>1310.7</v>
      </c>
    </row>
    <row r="111" spans="1:7" ht="24">
      <c r="A111" s="55" t="s">
        <v>61</v>
      </c>
      <c r="B111" s="100" t="s">
        <v>197</v>
      </c>
      <c r="C111" s="67" t="s">
        <v>161</v>
      </c>
      <c r="D111" s="67" t="s">
        <v>195</v>
      </c>
      <c r="E111" s="65" t="s">
        <v>306</v>
      </c>
      <c r="F111" s="67" t="s">
        <v>62</v>
      </c>
      <c r="G111" s="136">
        <f>'прилож. № 5'!F111</f>
        <v>1310.7</v>
      </c>
    </row>
    <row r="112" spans="1:7" ht="12.75" customHeight="1">
      <c r="A112" s="119" t="s">
        <v>118</v>
      </c>
      <c r="B112" s="100" t="s">
        <v>197</v>
      </c>
      <c r="C112" s="101" t="s">
        <v>231</v>
      </c>
      <c r="D112" s="101" t="s">
        <v>180</v>
      </c>
      <c r="E112" s="120" t="s">
        <v>289</v>
      </c>
      <c r="F112" s="101" t="s">
        <v>181</v>
      </c>
      <c r="G112" s="134">
        <f>G113</f>
        <v>15.5</v>
      </c>
    </row>
    <row r="113" spans="1:7" ht="15" customHeight="1">
      <c r="A113" s="119" t="s">
        <v>70</v>
      </c>
      <c r="B113" s="100" t="s">
        <v>197</v>
      </c>
      <c r="C113" s="101" t="s">
        <v>231</v>
      </c>
      <c r="D113" s="101" t="s">
        <v>184</v>
      </c>
      <c r="E113" s="120" t="s">
        <v>289</v>
      </c>
      <c r="F113" s="101" t="s">
        <v>181</v>
      </c>
      <c r="G113" s="134">
        <f>G114+G121</f>
        <v>15.5</v>
      </c>
    </row>
    <row r="114" spans="1:7" ht="15" customHeight="1" hidden="1">
      <c r="A114" s="119" t="s">
        <v>12</v>
      </c>
      <c r="B114" s="100" t="s">
        <v>197</v>
      </c>
      <c r="C114" s="101" t="s">
        <v>231</v>
      </c>
      <c r="D114" s="101" t="s">
        <v>184</v>
      </c>
      <c r="E114" s="120" t="s">
        <v>296</v>
      </c>
      <c r="F114" s="101" t="s">
        <v>181</v>
      </c>
      <c r="G114" s="134">
        <f aca="true" t="shared" si="7" ref="G114:G119">G115</f>
        <v>0</v>
      </c>
    </row>
    <row r="115" spans="1:7" ht="12.75" hidden="1">
      <c r="A115" s="55" t="s">
        <v>1</v>
      </c>
      <c r="B115" s="105" t="s">
        <v>197</v>
      </c>
      <c r="C115" s="67" t="s">
        <v>231</v>
      </c>
      <c r="D115" s="67" t="s">
        <v>184</v>
      </c>
      <c r="E115" s="121" t="s">
        <v>295</v>
      </c>
      <c r="F115" s="67" t="s">
        <v>181</v>
      </c>
      <c r="G115" s="135">
        <f t="shared" si="7"/>
        <v>0</v>
      </c>
    </row>
    <row r="116" spans="1:7" ht="24" hidden="1">
      <c r="A116" s="55" t="s">
        <v>2</v>
      </c>
      <c r="B116" s="67" t="s">
        <v>197</v>
      </c>
      <c r="C116" s="67" t="s">
        <v>231</v>
      </c>
      <c r="D116" s="67" t="s">
        <v>184</v>
      </c>
      <c r="E116" s="121" t="s">
        <v>297</v>
      </c>
      <c r="F116" s="67" t="s">
        <v>181</v>
      </c>
      <c r="G116" s="68">
        <f t="shared" si="7"/>
        <v>0</v>
      </c>
    </row>
    <row r="117" spans="1:7" ht="15" customHeight="1" hidden="1">
      <c r="A117" s="55" t="s">
        <v>13</v>
      </c>
      <c r="B117" s="101" t="s">
        <v>197</v>
      </c>
      <c r="C117" s="67" t="s">
        <v>231</v>
      </c>
      <c r="D117" s="67" t="s">
        <v>184</v>
      </c>
      <c r="E117" s="67" t="s">
        <v>298</v>
      </c>
      <c r="F117" s="67" t="s">
        <v>181</v>
      </c>
      <c r="G117" s="68">
        <f t="shared" si="7"/>
        <v>0</v>
      </c>
    </row>
    <row r="118" spans="1:7" ht="24" hidden="1">
      <c r="A118" s="55" t="s">
        <v>377</v>
      </c>
      <c r="B118" s="101" t="s">
        <v>197</v>
      </c>
      <c r="C118" s="67" t="s">
        <v>231</v>
      </c>
      <c r="D118" s="67" t="s">
        <v>184</v>
      </c>
      <c r="E118" s="67" t="s">
        <v>298</v>
      </c>
      <c r="F118" s="67" t="s">
        <v>183</v>
      </c>
      <c r="G118" s="68">
        <f t="shared" si="7"/>
        <v>0</v>
      </c>
    </row>
    <row r="119" spans="1:7" ht="24" hidden="1">
      <c r="A119" s="55" t="s">
        <v>374</v>
      </c>
      <c r="B119" s="101" t="s">
        <v>197</v>
      </c>
      <c r="C119" s="67" t="s">
        <v>231</v>
      </c>
      <c r="D119" s="67" t="s">
        <v>184</v>
      </c>
      <c r="E119" s="67" t="s">
        <v>298</v>
      </c>
      <c r="F119" s="67" t="s">
        <v>373</v>
      </c>
      <c r="G119" s="68">
        <f t="shared" si="7"/>
        <v>0</v>
      </c>
    </row>
    <row r="120" spans="1:7" ht="24" hidden="1">
      <c r="A120" s="55" t="s">
        <v>61</v>
      </c>
      <c r="B120" s="101" t="s">
        <v>197</v>
      </c>
      <c r="C120" s="67" t="s">
        <v>231</v>
      </c>
      <c r="D120" s="67" t="s">
        <v>184</v>
      </c>
      <c r="E120" s="67" t="s">
        <v>298</v>
      </c>
      <c r="F120" s="67" t="s">
        <v>62</v>
      </c>
      <c r="G120" s="68">
        <f>'прилож. № 5'!F120</f>
        <v>0</v>
      </c>
    </row>
    <row r="121" spans="1:7" ht="14.25" customHeight="1">
      <c r="A121" s="119" t="s">
        <v>74</v>
      </c>
      <c r="B121" s="101" t="s">
        <v>197</v>
      </c>
      <c r="C121" s="101" t="s">
        <v>231</v>
      </c>
      <c r="D121" s="101" t="s">
        <v>184</v>
      </c>
      <c r="E121" s="120" t="s">
        <v>291</v>
      </c>
      <c r="F121" s="101" t="s">
        <v>181</v>
      </c>
      <c r="G121" s="133">
        <f aca="true" t="shared" si="8" ref="G121:G126">G122</f>
        <v>15.5</v>
      </c>
    </row>
    <row r="122" spans="1:7" ht="24">
      <c r="A122" s="55" t="s">
        <v>76</v>
      </c>
      <c r="B122" s="67" t="s">
        <v>197</v>
      </c>
      <c r="C122" s="67" t="s">
        <v>231</v>
      </c>
      <c r="D122" s="67" t="s">
        <v>184</v>
      </c>
      <c r="E122" s="121" t="s">
        <v>290</v>
      </c>
      <c r="F122" s="67" t="s">
        <v>181</v>
      </c>
      <c r="G122" s="68">
        <f t="shared" si="8"/>
        <v>15.5</v>
      </c>
    </row>
    <row r="123" spans="1:7" ht="24">
      <c r="A123" s="123" t="s">
        <v>271</v>
      </c>
      <c r="B123" s="67" t="s">
        <v>197</v>
      </c>
      <c r="C123" s="67" t="s">
        <v>231</v>
      </c>
      <c r="D123" s="67" t="s">
        <v>184</v>
      </c>
      <c r="E123" s="121" t="s">
        <v>292</v>
      </c>
      <c r="F123" s="67" t="s">
        <v>181</v>
      </c>
      <c r="G123" s="68">
        <f t="shared" si="8"/>
        <v>15.5</v>
      </c>
    </row>
    <row r="124" spans="1:7" ht="24">
      <c r="A124" s="55" t="s">
        <v>233</v>
      </c>
      <c r="B124" s="100" t="s">
        <v>197</v>
      </c>
      <c r="C124" s="67" t="s">
        <v>231</v>
      </c>
      <c r="D124" s="67" t="s">
        <v>184</v>
      </c>
      <c r="E124" s="65" t="s">
        <v>307</v>
      </c>
      <c r="F124" s="67" t="s">
        <v>181</v>
      </c>
      <c r="G124" s="68">
        <f t="shared" si="8"/>
        <v>15.5</v>
      </c>
    </row>
    <row r="125" spans="1:7" ht="24">
      <c r="A125" s="55" t="s">
        <v>377</v>
      </c>
      <c r="B125" s="100" t="s">
        <v>197</v>
      </c>
      <c r="C125" s="67" t="s">
        <v>231</v>
      </c>
      <c r="D125" s="67" t="s">
        <v>184</v>
      </c>
      <c r="E125" s="65" t="s">
        <v>307</v>
      </c>
      <c r="F125" s="67" t="s">
        <v>183</v>
      </c>
      <c r="G125" s="68">
        <f t="shared" si="8"/>
        <v>15.5</v>
      </c>
    </row>
    <row r="126" spans="1:7" ht="24">
      <c r="A126" s="55" t="s">
        <v>374</v>
      </c>
      <c r="B126" s="100" t="s">
        <v>197</v>
      </c>
      <c r="C126" s="67" t="s">
        <v>231</v>
      </c>
      <c r="D126" s="67" t="s">
        <v>184</v>
      </c>
      <c r="E126" s="65" t="s">
        <v>307</v>
      </c>
      <c r="F126" s="67" t="s">
        <v>373</v>
      </c>
      <c r="G126" s="68">
        <f t="shared" si="8"/>
        <v>15.5</v>
      </c>
    </row>
    <row r="127" spans="1:7" ht="24">
      <c r="A127" s="55" t="s">
        <v>61</v>
      </c>
      <c r="B127" s="100" t="s">
        <v>197</v>
      </c>
      <c r="C127" s="67" t="s">
        <v>231</v>
      </c>
      <c r="D127" s="67" t="s">
        <v>184</v>
      </c>
      <c r="E127" s="65" t="s">
        <v>307</v>
      </c>
      <c r="F127" s="67" t="s">
        <v>62</v>
      </c>
      <c r="G127" s="68">
        <f>'прилож. № 5'!F127</f>
        <v>15.5</v>
      </c>
    </row>
    <row r="128" spans="1:7" ht="12.75">
      <c r="A128" s="119" t="s">
        <v>193</v>
      </c>
      <c r="B128" s="100" t="s">
        <v>197</v>
      </c>
      <c r="C128" s="101" t="s">
        <v>194</v>
      </c>
      <c r="D128" s="101" t="s">
        <v>180</v>
      </c>
      <c r="E128" s="101" t="s">
        <v>289</v>
      </c>
      <c r="F128" s="101" t="s">
        <v>181</v>
      </c>
      <c r="G128" s="68">
        <f aca="true" t="shared" si="9" ref="G128:G135">G129</f>
        <v>378.9</v>
      </c>
    </row>
    <row r="129" spans="1:7" ht="12.75">
      <c r="A129" s="119" t="s">
        <v>71</v>
      </c>
      <c r="B129" s="100" t="s">
        <v>197</v>
      </c>
      <c r="C129" s="101" t="s">
        <v>194</v>
      </c>
      <c r="D129" s="101" t="s">
        <v>160</v>
      </c>
      <c r="E129" s="101" t="s">
        <v>289</v>
      </c>
      <c r="F129" s="101" t="s">
        <v>181</v>
      </c>
      <c r="G129" s="68">
        <f t="shared" si="9"/>
        <v>378.9</v>
      </c>
    </row>
    <row r="130" spans="1:7" ht="14.25" customHeight="1">
      <c r="A130" s="119" t="s">
        <v>74</v>
      </c>
      <c r="B130" s="100" t="s">
        <v>197</v>
      </c>
      <c r="C130" s="101" t="s">
        <v>194</v>
      </c>
      <c r="D130" s="101" t="s">
        <v>160</v>
      </c>
      <c r="E130" s="120" t="s">
        <v>291</v>
      </c>
      <c r="F130" s="101" t="s">
        <v>181</v>
      </c>
      <c r="G130" s="68">
        <f t="shared" si="9"/>
        <v>378.9</v>
      </c>
    </row>
    <row r="131" spans="1:7" ht="24">
      <c r="A131" s="55" t="s">
        <v>76</v>
      </c>
      <c r="B131" s="100" t="s">
        <v>197</v>
      </c>
      <c r="C131" s="67" t="s">
        <v>194</v>
      </c>
      <c r="D131" s="67" t="s">
        <v>160</v>
      </c>
      <c r="E131" s="121" t="s">
        <v>290</v>
      </c>
      <c r="F131" s="67" t="s">
        <v>181</v>
      </c>
      <c r="G131" s="68">
        <f t="shared" si="9"/>
        <v>378.9</v>
      </c>
    </row>
    <row r="132" spans="1:7" ht="24">
      <c r="A132" s="123" t="s">
        <v>271</v>
      </c>
      <c r="B132" s="100" t="s">
        <v>197</v>
      </c>
      <c r="C132" s="67" t="s">
        <v>194</v>
      </c>
      <c r="D132" s="67" t="s">
        <v>160</v>
      </c>
      <c r="E132" s="121" t="s">
        <v>292</v>
      </c>
      <c r="F132" s="67" t="s">
        <v>181</v>
      </c>
      <c r="G132" s="68">
        <f t="shared" si="9"/>
        <v>378.9</v>
      </c>
    </row>
    <row r="133" spans="1:7" ht="12.75">
      <c r="A133" s="81" t="s">
        <v>234</v>
      </c>
      <c r="B133" s="100" t="s">
        <v>197</v>
      </c>
      <c r="C133" s="67" t="s">
        <v>194</v>
      </c>
      <c r="D133" s="67" t="s">
        <v>160</v>
      </c>
      <c r="E133" s="65" t="s">
        <v>308</v>
      </c>
      <c r="F133" s="67" t="s">
        <v>181</v>
      </c>
      <c r="G133" s="68">
        <f t="shared" si="9"/>
        <v>378.9</v>
      </c>
    </row>
    <row r="134" spans="1:7" ht="12.75">
      <c r="A134" s="81" t="s">
        <v>383</v>
      </c>
      <c r="B134" s="100" t="s">
        <v>197</v>
      </c>
      <c r="C134" s="67" t="s">
        <v>194</v>
      </c>
      <c r="D134" s="67" t="s">
        <v>160</v>
      </c>
      <c r="E134" s="65" t="s">
        <v>308</v>
      </c>
      <c r="F134" s="67" t="s">
        <v>185</v>
      </c>
      <c r="G134" s="68">
        <f t="shared" si="9"/>
        <v>378.9</v>
      </c>
    </row>
    <row r="135" spans="1:7" ht="12.75">
      <c r="A135" s="81" t="s">
        <v>384</v>
      </c>
      <c r="B135" s="100" t="s">
        <v>197</v>
      </c>
      <c r="C135" s="67" t="s">
        <v>194</v>
      </c>
      <c r="D135" s="67" t="s">
        <v>160</v>
      </c>
      <c r="E135" s="65" t="s">
        <v>308</v>
      </c>
      <c r="F135" s="67" t="s">
        <v>186</v>
      </c>
      <c r="G135" s="68">
        <f t="shared" si="9"/>
        <v>378.9</v>
      </c>
    </row>
    <row r="136" spans="1:7" ht="12.75">
      <c r="A136" s="55" t="s">
        <v>144</v>
      </c>
      <c r="B136" s="100" t="s">
        <v>197</v>
      </c>
      <c r="C136" s="67" t="s">
        <v>194</v>
      </c>
      <c r="D136" s="67" t="s">
        <v>160</v>
      </c>
      <c r="E136" s="65" t="s">
        <v>308</v>
      </c>
      <c r="F136" s="67" t="s">
        <v>145</v>
      </c>
      <c r="G136" s="68">
        <f>'прилож. № 5'!F136</f>
        <v>378.9</v>
      </c>
    </row>
    <row r="137" spans="1:7" ht="12.75" hidden="1">
      <c r="A137" s="119" t="s">
        <v>57</v>
      </c>
      <c r="B137" s="100" t="s">
        <v>197</v>
      </c>
      <c r="C137" s="101" t="s">
        <v>196</v>
      </c>
      <c r="D137" s="101" t="s">
        <v>180</v>
      </c>
      <c r="E137" s="101" t="s">
        <v>289</v>
      </c>
      <c r="F137" s="101" t="s">
        <v>181</v>
      </c>
      <c r="G137" s="133">
        <f>G138</f>
        <v>0</v>
      </c>
    </row>
    <row r="138" spans="1:7" ht="12.75" hidden="1">
      <c r="A138" s="119" t="s">
        <v>69</v>
      </c>
      <c r="B138" s="100" t="s">
        <v>197</v>
      </c>
      <c r="C138" s="101" t="s">
        <v>196</v>
      </c>
      <c r="D138" s="101" t="s">
        <v>161</v>
      </c>
      <c r="E138" s="101" t="s">
        <v>289</v>
      </c>
      <c r="F138" s="101" t="s">
        <v>181</v>
      </c>
      <c r="G138" s="133">
        <f>G139+G140</f>
        <v>0</v>
      </c>
    </row>
    <row r="139" spans="1:7" ht="13.5" customHeight="1" hidden="1">
      <c r="A139" s="119" t="s">
        <v>74</v>
      </c>
      <c r="B139" s="100" t="s">
        <v>197</v>
      </c>
      <c r="C139" s="101" t="s">
        <v>196</v>
      </c>
      <c r="D139" s="101" t="s">
        <v>161</v>
      </c>
      <c r="E139" s="120" t="s">
        <v>291</v>
      </c>
      <c r="F139" s="101" t="s">
        <v>181</v>
      </c>
      <c r="G139" s="133">
        <f aca="true" t="shared" si="10" ref="G139:G144">G140</f>
        <v>0</v>
      </c>
    </row>
    <row r="140" spans="1:7" ht="24" hidden="1">
      <c r="A140" s="55" t="s">
        <v>76</v>
      </c>
      <c r="B140" s="100" t="s">
        <v>197</v>
      </c>
      <c r="C140" s="67" t="s">
        <v>196</v>
      </c>
      <c r="D140" s="67" t="s">
        <v>161</v>
      </c>
      <c r="E140" s="121" t="s">
        <v>290</v>
      </c>
      <c r="F140" s="67" t="s">
        <v>181</v>
      </c>
      <c r="G140" s="68">
        <f t="shared" si="10"/>
        <v>0</v>
      </c>
    </row>
    <row r="141" spans="1:7" ht="24" hidden="1">
      <c r="A141" s="123" t="s">
        <v>271</v>
      </c>
      <c r="B141" s="100" t="s">
        <v>197</v>
      </c>
      <c r="C141" s="67" t="s">
        <v>196</v>
      </c>
      <c r="D141" s="67" t="s">
        <v>161</v>
      </c>
      <c r="E141" s="121" t="s">
        <v>292</v>
      </c>
      <c r="F141" s="67" t="s">
        <v>181</v>
      </c>
      <c r="G141" s="68">
        <f t="shared" si="10"/>
        <v>0</v>
      </c>
    </row>
    <row r="142" spans="1:7" ht="24" hidden="1">
      <c r="A142" s="55" t="s">
        <v>233</v>
      </c>
      <c r="B142" s="100" t="s">
        <v>197</v>
      </c>
      <c r="C142" s="67" t="s">
        <v>196</v>
      </c>
      <c r="D142" s="67" t="s">
        <v>161</v>
      </c>
      <c r="E142" s="65" t="s">
        <v>307</v>
      </c>
      <c r="F142" s="67" t="s">
        <v>181</v>
      </c>
      <c r="G142" s="68">
        <f t="shared" si="10"/>
        <v>0</v>
      </c>
    </row>
    <row r="143" spans="1:7" ht="24" hidden="1">
      <c r="A143" s="55" t="s">
        <v>377</v>
      </c>
      <c r="B143" s="100" t="s">
        <v>197</v>
      </c>
      <c r="C143" s="67" t="s">
        <v>196</v>
      </c>
      <c r="D143" s="67" t="s">
        <v>161</v>
      </c>
      <c r="E143" s="65" t="s">
        <v>307</v>
      </c>
      <c r="F143" s="67" t="s">
        <v>183</v>
      </c>
      <c r="G143" s="68">
        <f t="shared" si="10"/>
        <v>0</v>
      </c>
    </row>
    <row r="144" spans="1:7" ht="24" hidden="1">
      <c r="A144" s="55" t="s">
        <v>374</v>
      </c>
      <c r="B144" s="100" t="s">
        <v>197</v>
      </c>
      <c r="C144" s="67" t="s">
        <v>196</v>
      </c>
      <c r="D144" s="67" t="s">
        <v>161</v>
      </c>
      <c r="E144" s="65" t="s">
        <v>307</v>
      </c>
      <c r="F144" s="67" t="s">
        <v>373</v>
      </c>
      <c r="G144" s="68">
        <f t="shared" si="10"/>
        <v>0</v>
      </c>
    </row>
    <row r="145" spans="1:7" ht="24" hidden="1">
      <c r="A145" s="55" t="s">
        <v>61</v>
      </c>
      <c r="B145" s="100" t="s">
        <v>197</v>
      </c>
      <c r="C145" s="67" t="s">
        <v>196</v>
      </c>
      <c r="D145" s="67" t="s">
        <v>161</v>
      </c>
      <c r="E145" s="65" t="s">
        <v>307</v>
      </c>
      <c r="F145" s="67" t="s">
        <v>62</v>
      </c>
      <c r="G145" s="135">
        <f>'прилож. № 5'!F145</f>
        <v>0</v>
      </c>
    </row>
    <row r="146" spans="1:7" ht="24">
      <c r="A146" s="119" t="s">
        <v>124</v>
      </c>
      <c r="B146" s="100" t="s">
        <v>197</v>
      </c>
      <c r="C146" s="101" t="s">
        <v>125</v>
      </c>
      <c r="D146" s="101" t="s">
        <v>180</v>
      </c>
      <c r="E146" s="101" t="s">
        <v>289</v>
      </c>
      <c r="F146" s="101" t="s">
        <v>181</v>
      </c>
      <c r="G146" s="134">
        <f aca="true" t="shared" si="11" ref="G146:G152">G147</f>
        <v>42.2</v>
      </c>
    </row>
    <row r="147" spans="1:7" ht="14.25" customHeight="1">
      <c r="A147" s="119" t="s">
        <v>126</v>
      </c>
      <c r="B147" s="100" t="s">
        <v>197</v>
      </c>
      <c r="C147" s="101" t="s">
        <v>125</v>
      </c>
      <c r="D147" s="101" t="s">
        <v>160</v>
      </c>
      <c r="E147" s="101" t="s">
        <v>289</v>
      </c>
      <c r="F147" s="101" t="s">
        <v>181</v>
      </c>
      <c r="G147" s="134">
        <f t="shared" si="11"/>
        <v>42.2</v>
      </c>
    </row>
    <row r="148" spans="1:7" ht="14.25" customHeight="1">
      <c r="A148" s="119" t="s">
        <v>74</v>
      </c>
      <c r="B148" s="100" t="s">
        <v>197</v>
      </c>
      <c r="C148" s="101" t="s">
        <v>125</v>
      </c>
      <c r="D148" s="101" t="s">
        <v>160</v>
      </c>
      <c r="E148" s="120" t="s">
        <v>291</v>
      </c>
      <c r="F148" s="101" t="s">
        <v>181</v>
      </c>
      <c r="G148" s="133">
        <f t="shared" si="11"/>
        <v>42.2</v>
      </c>
    </row>
    <row r="149" spans="1:7" ht="24">
      <c r="A149" s="55" t="s">
        <v>76</v>
      </c>
      <c r="B149" s="100" t="s">
        <v>197</v>
      </c>
      <c r="C149" s="67" t="s">
        <v>125</v>
      </c>
      <c r="D149" s="67" t="s">
        <v>160</v>
      </c>
      <c r="E149" s="121" t="s">
        <v>290</v>
      </c>
      <c r="F149" s="67" t="s">
        <v>181</v>
      </c>
      <c r="G149" s="68">
        <f t="shared" si="11"/>
        <v>42.2</v>
      </c>
    </row>
    <row r="150" spans="1:7" ht="24">
      <c r="A150" s="123" t="s">
        <v>271</v>
      </c>
      <c r="B150" s="100" t="s">
        <v>197</v>
      </c>
      <c r="C150" s="67" t="s">
        <v>125</v>
      </c>
      <c r="D150" s="67" t="s">
        <v>160</v>
      </c>
      <c r="E150" s="121" t="s">
        <v>292</v>
      </c>
      <c r="F150" s="67" t="s">
        <v>181</v>
      </c>
      <c r="G150" s="68">
        <f t="shared" si="11"/>
        <v>42.2</v>
      </c>
    </row>
    <row r="151" spans="1:7" ht="14.25" customHeight="1">
      <c r="A151" s="81" t="s">
        <v>47</v>
      </c>
      <c r="B151" s="100" t="s">
        <v>197</v>
      </c>
      <c r="C151" s="67" t="s">
        <v>125</v>
      </c>
      <c r="D151" s="67" t="s">
        <v>160</v>
      </c>
      <c r="E151" s="121" t="s">
        <v>309</v>
      </c>
      <c r="F151" s="67" t="s">
        <v>181</v>
      </c>
      <c r="G151" s="68">
        <f t="shared" si="11"/>
        <v>42.2</v>
      </c>
    </row>
    <row r="152" spans="1:7" ht="13.5" customHeight="1">
      <c r="A152" s="81" t="s">
        <v>127</v>
      </c>
      <c r="B152" s="100" t="s">
        <v>197</v>
      </c>
      <c r="C152" s="67" t="s">
        <v>125</v>
      </c>
      <c r="D152" s="67" t="s">
        <v>160</v>
      </c>
      <c r="E152" s="121" t="s">
        <v>309</v>
      </c>
      <c r="F152" s="67" t="s">
        <v>380</v>
      </c>
      <c r="G152" s="68">
        <f t="shared" si="11"/>
        <v>42.2</v>
      </c>
    </row>
    <row r="153" spans="1:7" ht="12.75">
      <c r="A153" s="81" t="s">
        <v>47</v>
      </c>
      <c r="B153" s="100" t="s">
        <v>197</v>
      </c>
      <c r="C153" s="67" t="s">
        <v>125</v>
      </c>
      <c r="D153" s="67" t="s">
        <v>160</v>
      </c>
      <c r="E153" s="65" t="s">
        <v>309</v>
      </c>
      <c r="F153" s="67" t="s">
        <v>65</v>
      </c>
      <c r="G153" s="135">
        <f>'прилож. № 5'!F153</f>
        <v>42.2</v>
      </c>
    </row>
    <row r="154" spans="1:7" ht="36" hidden="1">
      <c r="A154" s="119" t="s">
        <v>100</v>
      </c>
      <c r="B154" s="100" t="s">
        <v>197</v>
      </c>
      <c r="C154" s="101" t="s">
        <v>224</v>
      </c>
      <c r="D154" s="101" t="s">
        <v>180</v>
      </c>
      <c r="E154" s="101" t="s">
        <v>289</v>
      </c>
      <c r="F154" s="101" t="s">
        <v>181</v>
      </c>
      <c r="G154" s="133">
        <f>G155</f>
        <v>0</v>
      </c>
    </row>
    <row r="155" spans="1:7" ht="12.75" hidden="1">
      <c r="A155" s="119" t="s">
        <v>46</v>
      </c>
      <c r="B155" s="100" t="s">
        <v>197</v>
      </c>
      <c r="C155" s="101" t="s">
        <v>224</v>
      </c>
      <c r="D155" s="101" t="s">
        <v>195</v>
      </c>
      <c r="E155" s="101" t="s">
        <v>289</v>
      </c>
      <c r="F155" s="101" t="s">
        <v>181</v>
      </c>
      <c r="G155" s="133">
        <f>G156+G157</f>
        <v>0</v>
      </c>
    </row>
    <row r="156" spans="1:7" ht="24" hidden="1">
      <c r="A156" s="119" t="s">
        <v>74</v>
      </c>
      <c r="B156" s="100" t="s">
        <v>197</v>
      </c>
      <c r="C156" s="101" t="s">
        <v>224</v>
      </c>
      <c r="D156" s="101" t="s">
        <v>195</v>
      </c>
      <c r="E156" s="120" t="s">
        <v>291</v>
      </c>
      <c r="F156" s="101" t="s">
        <v>181</v>
      </c>
      <c r="G156" s="133">
        <f>G157</f>
        <v>0</v>
      </c>
    </row>
    <row r="157" spans="1:7" ht="24" hidden="1">
      <c r="A157" s="55" t="s">
        <v>76</v>
      </c>
      <c r="B157" s="100" t="s">
        <v>197</v>
      </c>
      <c r="C157" s="67" t="s">
        <v>224</v>
      </c>
      <c r="D157" s="67" t="s">
        <v>195</v>
      </c>
      <c r="E157" s="121" t="s">
        <v>290</v>
      </c>
      <c r="F157" s="67" t="s">
        <v>181</v>
      </c>
      <c r="G157" s="68">
        <f>G158</f>
        <v>0</v>
      </c>
    </row>
    <row r="158" spans="1:7" ht="24" hidden="1">
      <c r="A158" s="123" t="s">
        <v>271</v>
      </c>
      <c r="B158" s="100" t="s">
        <v>197</v>
      </c>
      <c r="C158" s="67" t="s">
        <v>224</v>
      </c>
      <c r="D158" s="67" t="s">
        <v>195</v>
      </c>
      <c r="E158" s="121" t="s">
        <v>292</v>
      </c>
      <c r="F158" s="67" t="s">
        <v>181</v>
      </c>
      <c r="G158" s="68">
        <f>G159+G160</f>
        <v>0</v>
      </c>
    </row>
    <row r="159" spans="1:7" ht="12.75" hidden="1">
      <c r="A159" s="55" t="s">
        <v>48</v>
      </c>
      <c r="B159" s="100" t="s">
        <v>197</v>
      </c>
      <c r="C159" s="67" t="s">
        <v>224</v>
      </c>
      <c r="D159" s="67" t="s">
        <v>195</v>
      </c>
      <c r="E159" s="65" t="s">
        <v>310</v>
      </c>
      <c r="F159" s="67" t="s">
        <v>181</v>
      </c>
      <c r="G159" s="68">
        <f>G160</f>
        <v>0</v>
      </c>
    </row>
    <row r="160" spans="1:7" ht="12.75" hidden="1">
      <c r="A160" s="55" t="s">
        <v>381</v>
      </c>
      <c r="B160" s="100" t="s">
        <v>197</v>
      </c>
      <c r="C160" s="67" t="s">
        <v>224</v>
      </c>
      <c r="D160" s="67" t="s">
        <v>195</v>
      </c>
      <c r="E160" s="65" t="s">
        <v>310</v>
      </c>
      <c r="F160" s="67" t="s">
        <v>382</v>
      </c>
      <c r="G160" s="68">
        <f>G161</f>
        <v>0</v>
      </c>
    </row>
    <row r="161" spans="1:7" ht="12.75" hidden="1">
      <c r="A161" s="55" t="s">
        <v>48</v>
      </c>
      <c r="B161" s="100" t="s">
        <v>197</v>
      </c>
      <c r="C161" s="67" t="s">
        <v>224</v>
      </c>
      <c r="D161" s="67" t="s">
        <v>195</v>
      </c>
      <c r="E161" s="65" t="s">
        <v>310</v>
      </c>
      <c r="F161" s="67" t="s">
        <v>66</v>
      </c>
      <c r="G161" s="133">
        <f>'прилож. № 5'!F161</f>
        <v>0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375" style="18" customWidth="1"/>
    <col min="2" max="2" width="65.375" style="18" customWidth="1"/>
    <col min="3" max="3" width="12.75390625" style="18" hidden="1" customWidth="1"/>
    <col min="4" max="5" width="12.625" style="18" customWidth="1"/>
    <col min="6" max="6" width="13.625" style="18" hidden="1" customWidth="1"/>
    <col min="7" max="16384" width="9.125" style="18" customWidth="1"/>
  </cols>
  <sheetData>
    <row r="1" spans="1:6" ht="12.75">
      <c r="A1" s="159"/>
      <c r="B1" s="160"/>
      <c r="C1" s="160"/>
      <c r="D1" s="164" t="s">
        <v>272</v>
      </c>
      <c r="E1" s="183"/>
      <c r="F1" s="183"/>
    </row>
    <row r="2" spans="1:6" ht="15.75" customHeight="1">
      <c r="A2" s="159"/>
      <c r="B2" s="184" t="s">
        <v>351</v>
      </c>
      <c r="C2" s="185"/>
      <c r="D2" s="185"/>
      <c r="E2" s="185"/>
      <c r="F2" s="185"/>
    </row>
    <row r="3" spans="1:6" ht="12.75">
      <c r="A3" s="159"/>
      <c r="B3" s="186" t="s">
        <v>390</v>
      </c>
      <c r="C3" s="179"/>
      <c r="D3" s="179"/>
      <c r="E3" s="179"/>
      <c r="F3" s="179"/>
    </row>
    <row r="4" spans="1:6" ht="17.25" customHeight="1">
      <c r="A4" s="182" t="s">
        <v>286</v>
      </c>
      <c r="B4" s="179"/>
      <c r="C4" s="179"/>
      <c r="D4" s="179"/>
      <c r="E4" s="179"/>
      <c r="F4" s="179"/>
    </row>
    <row r="5" spans="2:6" ht="15.75">
      <c r="B5" s="26"/>
      <c r="C5" s="27"/>
      <c r="D5" s="27"/>
      <c r="E5" s="26"/>
      <c r="F5" s="26"/>
    </row>
    <row r="6" spans="1:6" ht="42.75" customHeight="1">
      <c r="A6" s="28" t="s">
        <v>128</v>
      </c>
      <c r="B6" s="30" t="s">
        <v>134</v>
      </c>
      <c r="C6" s="31" t="s">
        <v>138</v>
      </c>
      <c r="D6" s="31" t="s">
        <v>274</v>
      </c>
      <c r="E6" s="31" t="s">
        <v>275</v>
      </c>
      <c r="F6" s="31" t="s">
        <v>139</v>
      </c>
    </row>
    <row r="7" spans="1:6" ht="14.25" customHeight="1">
      <c r="A7" s="180" t="s">
        <v>130</v>
      </c>
      <c r="B7" s="181"/>
      <c r="C7" s="32">
        <v>0</v>
      </c>
      <c r="D7" s="32">
        <f>D10+D11</f>
        <v>1598.4</v>
      </c>
      <c r="E7" s="33">
        <f>E10+E11</f>
        <v>-1084</v>
      </c>
      <c r="F7" s="33">
        <f>F11</f>
        <v>5368</v>
      </c>
    </row>
    <row r="8" spans="1:6" ht="62.25" customHeight="1" hidden="1">
      <c r="A8" s="34"/>
      <c r="B8" s="10" t="s">
        <v>136</v>
      </c>
      <c r="C8" s="10">
        <v>0</v>
      </c>
      <c r="D8" s="35">
        <v>0</v>
      </c>
      <c r="E8" s="33">
        <v>0</v>
      </c>
      <c r="F8" s="33">
        <v>0</v>
      </c>
    </row>
    <row r="9" spans="1:6" ht="44.25" customHeight="1" hidden="1">
      <c r="A9" s="34"/>
      <c r="B9" s="10" t="s">
        <v>137</v>
      </c>
      <c r="C9" s="10">
        <v>0</v>
      </c>
      <c r="D9" s="35">
        <v>234</v>
      </c>
      <c r="E9" s="33">
        <v>0</v>
      </c>
      <c r="F9" s="33">
        <v>234</v>
      </c>
    </row>
    <row r="10" spans="1:6" ht="14.25" customHeight="1">
      <c r="A10" s="39" t="s">
        <v>132</v>
      </c>
      <c r="B10" s="29" t="s">
        <v>52</v>
      </c>
      <c r="C10" s="10"/>
      <c r="D10" s="35">
        <v>1598.4</v>
      </c>
      <c r="E10" s="33"/>
      <c r="F10" s="33"/>
    </row>
    <row r="11" spans="1:6" ht="25.5">
      <c r="A11" s="36" t="s">
        <v>96</v>
      </c>
      <c r="B11" s="10" t="s">
        <v>131</v>
      </c>
      <c r="C11" s="10">
        <v>4284</v>
      </c>
      <c r="D11" s="35"/>
      <c r="E11" s="37">
        <v>-1084</v>
      </c>
      <c r="F11" s="37">
        <f>C11+D11-E11</f>
        <v>5368</v>
      </c>
    </row>
    <row r="12" spans="2:6" ht="12.75">
      <c r="B12" s="19"/>
      <c r="C12" s="20"/>
      <c r="D12" s="21"/>
      <c r="E12" s="22"/>
      <c r="F12" s="22"/>
    </row>
    <row r="13" spans="2:6" ht="63.75" customHeight="1">
      <c r="B13" s="19"/>
      <c r="C13" s="20"/>
      <c r="D13" s="21"/>
      <c r="E13" s="22"/>
      <c r="F13" s="22"/>
    </row>
    <row r="14" spans="2:6" ht="40.5" customHeight="1">
      <c r="B14" s="23"/>
      <c r="C14" s="24"/>
      <c r="D14" s="23"/>
      <c r="E14" s="22"/>
      <c r="F14" s="22"/>
    </row>
    <row r="15" spans="2:6" ht="24" customHeight="1">
      <c r="B15" s="25"/>
      <c r="C15" s="25"/>
      <c r="D15" s="25"/>
      <c r="E15" s="22"/>
      <c r="F15" s="22"/>
    </row>
    <row r="16" spans="2:6" ht="23.25" customHeight="1">
      <c r="B16" s="24"/>
      <c r="C16" s="24"/>
      <c r="D16" s="24"/>
      <c r="E16" s="22"/>
      <c r="F16" s="22"/>
    </row>
    <row r="17" spans="2:6" ht="25.5" customHeight="1">
      <c r="B17" s="24"/>
      <c r="C17" s="24"/>
      <c r="D17" s="24"/>
      <c r="E17" s="22"/>
      <c r="F17" s="22"/>
    </row>
    <row r="18" spans="2:6" ht="39" customHeight="1">
      <c r="B18" s="24"/>
      <c r="C18" s="24"/>
      <c r="D18" s="24"/>
      <c r="E18" s="22"/>
      <c r="F18" s="22"/>
    </row>
    <row r="19" spans="2:6" ht="24" customHeight="1">
      <c r="B19" s="25"/>
      <c r="C19" s="25"/>
      <c r="D19" s="25"/>
      <c r="E19" s="22"/>
      <c r="F19" s="22"/>
    </row>
    <row r="20" spans="2:6" ht="25.5" customHeight="1">
      <c r="B20" s="24"/>
      <c r="C20" s="24"/>
      <c r="D20" s="24"/>
      <c r="E20" s="22"/>
      <c r="F20" s="22"/>
    </row>
    <row r="21" spans="2:6" ht="24" customHeight="1">
      <c r="B21" s="24"/>
      <c r="C21" s="24"/>
      <c r="D21" s="24"/>
      <c r="E21" s="22"/>
      <c r="F21" s="22"/>
    </row>
    <row r="22" spans="2:6" ht="36.75" customHeight="1">
      <c r="B22" s="24"/>
      <c r="C22" s="24"/>
      <c r="D22" s="24"/>
      <c r="E22" s="22"/>
      <c r="F22" s="22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62.75390625" style="0" customWidth="1"/>
    <col min="2" max="2" width="21.625" style="0" customWidth="1"/>
    <col min="3" max="3" width="8.375" style="0" customWidth="1"/>
  </cols>
  <sheetData>
    <row r="1" spans="1:3" ht="16.5" customHeight="1">
      <c r="A1" s="137"/>
      <c r="B1" s="187" t="s">
        <v>273</v>
      </c>
      <c r="C1" s="187"/>
    </row>
    <row r="2" spans="1:16" ht="14.25" customHeight="1">
      <c r="A2" s="166" t="s">
        <v>351</v>
      </c>
      <c r="B2" s="185"/>
      <c r="C2" s="18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3" ht="14.25" customHeight="1">
      <c r="A3" s="191" t="s">
        <v>390</v>
      </c>
      <c r="B3" s="191"/>
      <c r="C3" s="191"/>
    </row>
    <row r="4" spans="1:3" ht="26.25" customHeight="1">
      <c r="A4" s="188" t="s">
        <v>24</v>
      </c>
      <c r="B4" s="188"/>
      <c r="C4" s="188"/>
    </row>
    <row r="5" spans="1:6" ht="15" customHeight="1">
      <c r="A5" s="137"/>
      <c r="B5" s="189" t="s">
        <v>157</v>
      </c>
      <c r="C5" s="190"/>
      <c r="F5" s="14"/>
    </row>
    <row r="6" spans="1:3" ht="27" customHeight="1">
      <c r="A6" s="138" t="s">
        <v>163</v>
      </c>
      <c r="B6" s="138" t="s">
        <v>198</v>
      </c>
      <c r="C6" s="138" t="s">
        <v>156</v>
      </c>
    </row>
    <row r="7" spans="1:3" ht="36" hidden="1">
      <c r="A7" s="139" t="s">
        <v>199</v>
      </c>
      <c r="B7" s="140" t="s">
        <v>226</v>
      </c>
      <c r="C7" s="141" t="e">
        <f>8:8+#REF!</f>
        <v>#REF!</v>
      </c>
    </row>
    <row r="8" spans="1:3" ht="61.5" customHeight="1" hidden="1">
      <c r="A8" s="139" t="s">
        <v>200</v>
      </c>
      <c r="B8" s="142" t="s">
        <v>227</v>
      </c>
      <c r="C8" s="143" t="e">
        <f>C9+#REF!</f>
        <v>#REF!</v>
      </c>
    </row>
    <row r="9" spans="1:3" ht="29.25" customHeight="1" hidden="1">
      <c r="A9" s="139" t="s">
        <v>201</v>
      </c>
      <c r="B9" s="142" t="s">
        <v>228</v>
      </c>
      <c r="C9" s="143">
        <f>C10</f>
        <v>0</v>
      </c>
    </row>
    <row r="10" spans="1:3" ht="32.25" customHeight="1" hidden="1">
      <c r="A10" s="139" t="s">
        <v>202</v>
      </c>
      <c r="B10" s="142" t="s">
        <v>229</v>
      </c>
      <c r="C10" s="143"/>
    </row>
    <row r="11" spans="1:3" ht="12.75">
      <c r="A11" s="144" t="s">
        <v>280</v>
      </c>
      <c r="B11" s="142" t="s">
        <v>244</v>
      </c>
      <c r="C11" s="145">
        <f>-('прилож.№ 1'!C72-'прилож. № 5'!F7)</f>
        <v>514.3999999999987</v>
      </c>
    </row>
    <row r="12" spans="1:3" ht="24">
      <c r="A12" s="144" t="s">
        <v>285</v>
      </c>
      <c r="B12" s="146" t="s">
        <v>244</v>
      </c>
      <c r="C12" s="145">
        <f>-(-(C13)-(C18))</f>
        <v>514.4000000000001</v>
      </c>
    </row>
    <row r="13" spans="1:3" ht="12.75">
      <c r="A13" s="147" t="s">
        <v>53</v>
      </c>
      <c r="B13" s="146" t="s">
        <v>356</v>
      </c>
      <c r="C13" s="145">
        <f>C14-C16</f>
        <v>1598.4</v>
      </c>
    </row>
    <row r="14" spans="1:3" ht="12.75">
      <c r="A14" s="139" t="s">
        <v>52</v>
      </c>
      <c r="B14" s="142" t="s">
        <v>357</v>
      </c>
      <c r="C14" s="148">
        <f>C15</f>
        <v>1598.4</v>
      </c>
    </row>
    <row r="15" spans="1:3" ht="24">
      <c r="A15" s="139" t="s">
        <v>281</v>
      </c>
      <c r="B15" s="142" t="s">
        <v>358</v>
      </c>
      <c r="C15" s="148">
        <v>1598.4</v>
      </c>
    </row>
    <row r="16" spans="1:3" ht="24" hidden="1">
      <c r="A16" s="139" t="s">
        <v>55</v>
      </c>
      <c r="B16" s="142" t="s">
        <v>88</v>
      </c>
      <c r="C16" s="148">
        <f>+C17</f>
        <v>0</v>
      </c>
    </row>
    <row r="17" spans="1:3" ht="24" hidden="1">
      <c r="A17" s="139" t="s">
        <v>89</v>
      </c>
      <c r="B17" s="142" t="s">
        <v>87</v>
      </c>
      <c r="C17" s="149"/>
    </row>
    <row r="18" spans="1:3" ht="24">
      <c r="A18" s="150" t="s">
        <v>133</v>
      </c>
      <c r="B18" s="151" t="s">
        <v>359</v>
      </c>
      <c r="C18" s="152">
        <f>-(C19-C21)</f>
        <v>-1084</v>
      </c>
    </row>
    <row r="19" spans="1:3" ht="24" hidden="1">
      <c r="A19" s="153" t="s">
        <v>140</v>
      </c>
      <c r="B19" s="154" t="s">
        <v>141</v>
      </c>
      <c r="C19" s="149">
        <f>C20</f>
        <v>0</v>
      </c>
    </row>
    <row r="20" spans="1:3" ht="24" hidden="1">
      <c r="A20" s="153" t="s">
        <v>142</v>
      </c>
      <c r="B20" s="154" t="s">
        <v>129</v>
      </c>
      <c r="C20" s="149"/>
    </row>
    <row r="21" spans="1:3" ht="24">
      <c r="A21" s="153" t="s">
        <v>143</v>
      </c>
      <c r="B21" s="154" t="s">
        <v>360</v>
      </c>
      <c r="C21" s="149">
        <f>C22</f>
        <v>-1084</v>
      </c>
    </row>
    <row r="22" spans="1:3" ht="24">
      <c r="A22" s="153" t="s">
        <v>282</v>
      </c>
      <c r="B22" s="154" t="s">
        <v>361</v>
      </c>
      <c r="C22" s="149">
        <v>-1084</v>
      </c>
    </row>
    <row r="23" spans="1:3" ht="12.75">
      <c r="A23" s="147" t="s">
        <v>135</v>
      </c>
      <c r="B23" s="146" t="s">
        <v>362</v>
      </c>
      <c r="C23" s="152">
        <f>(C24)+(C28)</f>
        <v>0</v>
      </c>
    </row>
    <row r="24" spans="1:3" ht="12.75">
      <c r="A24" s="143" t="s">
        <v>203</v>
      </c>
      <c r="B24" s="142" t="s">
        <v>363</v>
      </c>
      <c r="C24" s="149">
        <f>C25</f>
        <v>-8458.1</v>
      </c>
    </row>
    <row r="25" spans="1:3" ht="12.75">
      <c r="A25" s="143" t="s">
        <v>204</v>
      </c>
      <c r="B25" s="142" t="s">
        <v>364</v>
      </c>
      <c r="C25" s="149">
        <f>C26</f>
        <v>-8458.1</v>
      </c>
    </row>
    <row r="26" spans="1:3" ht="12.75">
      <c r="A26" s="139" t="s">
        <v>205</v>
      </c>
      <c r="B26" s="142" t="s">
        <v>365</v>
      </c>
      <c r="C26" s="149">
        <f>C27</f>
        <v>-8458.1</v>
      </c>
    </row>
    <row r="27" spans="1:3" ht="12.75">
      <c r="A27" s="139" t="s">
        <v>283</v>
      </c>
      <c r="B27" s="142" t="s">
        <v>366</v>
      </c>
      <c r="C27" s="149">
        <f>-('прилож.№ 1'!C72+'источники 8'!C13)</f>
        <v>-8458.1</v>
      </c>
    </row>
    <row r="28" spans="1:3" ht="12.75">
      <c r="A28" s="143" t="s">
        <v>206</v>
      </c>
      <c r="B28" s="142" t="s">
        <v>367</v>
      </c>
      <c r="C28" s="148">
        <f>C29</f>
        <v>8458.099999999999</v>
      </c>
    </row>
    <row r="29" spans="1:3" ht="12.75">
      <c r="A29" s="143" t="s">
        <v>207</v>
      </c>
      <c r="B29" s="142" t="s">
        <v>368</v>
      </c>
      <c r="C29" s="148">
        <f>C30</f>
        <v>8458.099999999999</v>
      </c>
    </row>
    <row r="30" spans="1:3" ht="12.75">
      <c r="A30" s="139" t="s">
        <v>208</v>
      </c>
      <c r="B30" s="142" t="s">
        <v>369</v>
      </c>
      <c r="C30" s="148">
        <f>C31</f>
        <v>8458.099999999999</v>
      </c>
    </row>
    <row r="31" spans="1:3" ht="12.75">
      <c r="A31" s="139" t="s">
        <v>284</v>
      </c>
      <c r="B31" s="142" t="s">
        <v>370</v>
      </c>
      <c r="C31" s="148">
        <f>'прилож. № 5'!F7-('источники 8'!C18)</f>
        <v>8458.099999999999</v>
      </c>
    </row>
    <row r="32" spans="3:4" ht="12.75">
      <c r="C32" s="40"/>
      <c r="D32" s="12"/>
    </row>
    <row r="33" spans="1:6" ht="9.75" customHeight="1">
      <c r="A33" s="9"/>
      <c r="B33" s="9"/>
      <c r="C33" s="8"/>
      <c r="D33" s="8"/>
      <c r="E33" s="8"/>
      <c r="F33" s="8"/>
    </row>
    <row r="34" spans="1:6" ht="15.75">
      <c r="A34" s="6"/>
      <c r="B34" s="8"/>
      <c r="C34" s="8"/>
      <c r="D34" s="8"/>
      <c r="E34" s="8"/>
      <c r="F34" s="8"/>
    </row>
    <row r="35" spans="1:6" ht="15.75">
      <c r="A35" s="6"/>
      <c r="B35" s="8"/>
      <c r="C35" s="8"/>
      <c r="D35" s="8"/>
      <c r="E35" s="8"/>
      <c r="F35" s="8"/>
    </row>
    <row r="36" spans="1:6" ht="11.25" customHeight="1">
      <c r="A36" s="9"/>
      <c r="B36" s="9"/>
      <c r="C36" s="8"/>
      <c r="D36" s="8"/>
      <c r="E36" s="8"/>
      <c r="F36" s="8"/>
    </row>
    <row r="37" spans="1:6" ht="15.75">
      <c r="A37" s="6"/>
      <c r="B37" s="8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ht="15">
      <c r="A39" s="7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2015-12-24T05:42:42Z</cp:lastPrinted>
  <dcterms:created xsi:type="dcterms:W3CDTF">2006-07-12T12:33:21Z</dcterms:created>
  <dcterms:modified xsi:type="dcterms:W3CDTF">2015-12-30T00:51:16Z</dcterms:modified>
  <cp:category/>
  <cp:version/>
  <cp:contentType/>
  <cp:contentStatus/>
</cp:coreProperties>
</file>